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gay\Documents\מיזם הינקות\תוכניות עבודה\קריית מלאכי\"/>
    </mc:Choice>
  </mc:AlternateContent>
  <bookViews>
    <workbookView xWindow="0" yWindow="0" windowWidth="20490" windowHeight="7080" activeTab="4"/>
  </bookViews>
  <sheets>
    <sheet name="רשות" sheetId="1" r:id="rId1"/>
    <sheet name="מסגרות" sheetId="2" r:id="rId2"/>
    <sheet name="הורים" sheetId="3" r:id="rId3"/>
    <sheet name="אנשי מקצוע" sheetId="4" r:id="rId4"/>
    <sheet name="תקציב מאושר" sheetId="8" r:id="rId5"/>
    <sheet name="נתונים" sheetId="5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8" l="1"/>
  <c r="H19" i="2" l="1"/>
  <c r="E3" i="8"/>
  <c r="I3" i="8"/>
  <c r="G19" i="3" l="1"/>
  <c r="R12" i="8"/>
  <c r="N12" i="8"/>
  <c r="J12" i="8"/>
  <c r="F12" i="8"/>
  <c r="P11" i="8"/>
  <c r="R11" i="8" s="1"/>
  <c r="L11" i="8"/>
  <c r="N11" i="8" s="1"/>
  <c r="H11" i="8"/>
  <c r="J11" i="8" s="1"/>
  <c r="D11" i="8"/>
  <c r="F11" i="8" s="1"/>
  <c r="R10" i="8"/>
  <c r="N10" i="8"/>
  <c r="J10" i="8"/>
  <c r="F10" i="8"/>
  <c r="R9" i="8"/>
  <c r="N9" i="8"/>
  <c r="J9" i="8"/>
  <c r="F9" i="8"/>
  <c r="G23" i="2" s="1"/>
  <c r="R8" i="8"/>
  <c r="N8" i="8"/>
  <c r="J8" i="8"/>
  <c r="F8" i="8"/>
  <c r="R7" i="8"/>
  <c r="N7" i="8"/>
  <c r="J7" i="8"/>
  <c r="F7" i="8"/>
  <c r="R6" i="8"/>
  <c r="N6" i="8"/>
  <c r="J6" i="8"/>
  <c r="F6" i="8"/>
  <c r="R5" i="8"/>
  <c r="N5" i="8"/>
  <c r="J5" i="8"/>
  <c r="G23" i="3" s="1"/>
  <c r="F5" i="8"/>
  <c r="R4" i="8"/>
  <c r="N4" i="8"/>
  <c r="J4" i="8"/>
  <c r="F4" i="8"/>
  <c r="R3" i="8"/>
  <c r="N3" i="8"/>
  <c r="J3" i="8"/>
  <c r="F3" i="8"/>
  <c r="H13" i="8" l="1"/>
  <c r="J13" i="8" s="1"/>
  <c r="P13" i="8"/>
  <c r="R13" i="8" s="1"/>
  <c r="D13" i="8"/>
  <c r="L13" i="8"/>
  <c r="N13" i="8" s="1"/>
  <c r="F13" i="8" l="1"/>
  <c r="S14" i="8" s="1"/>
  <c r="S13" i="8"/>
  <c r="I17" i="4" l="1"/>
  <c r="H17" i="4"/>
  <c r="G17" i="4"/>
  <c r="H17" i="3"/>
  <c r="G17" i="3"/>
  <c r="H17" i="2"/>
  <c r="G17" i="2"/>
  <c r="H18" i="1"/>
  <c r="G18" i="1"/>
</calcChain>
</file>

<file path=xl/comments1.xml><?xml version="1.0" encoding="utf-8"?>
<comments xmlns="http://schemas.openxmlformats.org/spreadsheetml/2006/main">
  <authors>
    <author>Ruti Feuchtwanger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2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3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4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sharedStrings.xml><?xml version="1.0" encoding="utf-8"?>
<sst xmlns="http://schemas.openxmlformats.org/spreadsheetml/2006/main" count="339" uniqueCount="241">
  <si>
    <t>צייני 3 הזדמנויות/זרזים עיקריים בזירה: (גורמים חשובים, תשתיות, תקציבים, שיקולים פוליטיים)</t>
  </si>
  <si>
    <t>צייני 3 אתגרים/פערים עיקריים בזירה: (גורמים חשובים, תשתיות, תקציבים, שיקולים פוליטיים)</t>
  </si>
  <si>
    <t>פעולות</t>
  </si>
  <si>
    <t>סטטוס ביצוע</t>
  </si>
  <si>
    <t>הושלם</t>
  </si>
  <si>
    <t>בהמתנה</t>
  </si>
  <si>
    <t>בוטל</t>
  </si>
  <si>
    <t>בתכנון</t>
  </si>
  <si>
    <t>הסברים</t>
  </si>
  <si>
    <t>אתגרים</t>
  </si>
  <si>
    <t>הזדמנויות</t>
  </si>
  <si>
    <t>יצירת מנגנוני עירוב הורים בקבלת החלטות</t>
  </si>
  <si>
    <t>הכשרות למנהלות הגיל הרך הרשותיות</t>
  </si>
  <si>
    <t>קיום מפגשים קבועים של ועדת הגיל הרך</t>
  </si>
  <si>
    <t>מיפוי כלל המענים לגיל הרך ביישוב</t>
  </si>
  <si>
    <t>אמצעי לריכוז והנגשת מידע עבור הורים ונשות/אנשי מקצוע</t>
  </si>
  <si>
    <t>יצירה ותחזוק מנגנוני תקשורת בין הרשות לארגונים</t>
  </si>
  <si>
    <t>פגישות שוטפות בין המנהלת הרשותית לבין המפקחת היישובית ומנהלת התחום מטעם האגף במחוז</t>
  </si>
  <si>
    <t>הפצת ערכת רישוי למסגרות הפרטיות</t>
  </si>
  <si>
    <t>מקור סיוע למייצגות המסגרות הפרטיות בנושא תהליך הרישוי</t>
  </si>
  <si>
    <t>יעדי תוצאה</t>
  </si>
  <si>
    <t>חיזוק איכות המסגרות המפוקחות בהיבטים מבניים ותהליכיים</t>
  </si>
  <si>
    <t>חיזוק הקשרים מעון-רשות, מעון-הורים ומעון-מעון</t>
  </si>
  <si>
    <t>חיבור מנהלות  מסגרות פרטיות לרשות</t>
  </si>
  <si>
    <t>הכשרות במעונות ובמשפחתונים</t>
  </si>
  <si>
    <t>גיוס כוח אדם בהתאם לסטנדרטים לפי תכנית העבודה היישובית</t>
  </si>
  <si>
    <t>הדרכות פרטניות למטפלות</t>
  </si>
  <si>
    <t>ימי עיון, העשרה והשתלמויות לפי תכניות העבודה היישוביות</t>
  </si>
  <si>
    <t>פורום מנהלות מעון</t>
  </si>
  <si>
    <t>קיום מנגנוני תקשורת מוסדרים בין הורים לצוותי המעונות</t>
  </si>
  <si>
    <t>מיפוי מסגרות פרטיות ברשות</t>
  </si>
  <si>
    <t>פורום מסגרות פרטיות</t>
  </si>
  <si>
    <t>ההורים מזהים את מערך השירותים הרשותי ככתובת מקצועית רלוונטית לכל מנעד הצרכים שלהם ושל ילדיהם בגיל הינקות</t>
  </si>
  <si>
    <t>שביעות רצון מרמת השירותים והמענים, מזמינותם ומיחס נותני השירותים</t>
  </si>
  <si>
    <t>שיפור יכולת ההתמודדות עם אתגרי ההורות בשנים הראשונות</t>
  </si>
  <si>
    <t xml:space="preserve">אמצעי לריכוז והנגשת מידע להורים בנושא שירותים ומענים להם ולילדיהם </t>
  </si>
  <si>
    <t>קיום מנגנונים וערוצי תקשורת בין מומחית גיל הינקות לבין כלל נשות/אנשי המקצוע והמסגרות</t>
  </si>
  <si>
    <t>הכשרה בין-מקצועית</t>
  </si>
  <si>
    <t>הכשרות בין-מקצועיות בהתאם ל"הורים במרכז"</t>
  </si>
  <si>
    <t>פיתוח והתאמה של מענים ושירותים</t>
  </si>
  <si>
    <t>פיתוח והנגשה של מענים ושירותים רלוונטיים</t>
  </si>
  <si>
    <t>שילוב ממוקד של תכנים העוסקים בגורמי סיכון (בטיחות, בריאות) ובחשיבות אינטראקציות בתכניות העבודה הכלליות בזירת ההורים</t>
  </si>
  <si>
    <t>הפצה והנגשה של מדריך "הורים במרכז" להורים</t>
  </si>
  <si>
    <t xml:space="preserve">הגברת יכולת הזיהוי של ילדים המתקשים בתפקודם ושיפור יכולת ההתמודדות עם קשיים </t>
  </si>
  <si>
    <t>הטמעת גישה מכבדת כלפי הורים מקבלי שירות, הרואה בהם שותפים לתהליכי הטיפול</t>
  </si>
  <si>
    <t>ביסוס היכרות וקשר בין אנשי המקצוע</t>
  </si>
  <si>
    <t>הטמעת תפיסה, שפה ותורת עבודה הקושרת בין הורים, מחנכות-מטפלות ונשות מקצוע</t>
  </si>
  <si>
    <t>בתהליך</t>
  </si>
  <si>
    <t>הערות</t>
  </si>
  <si>
    <t>מסגרות תחילה - הכשרת מדריכות</t>
  </si>
  <si>
    <t>תקציב מאושר</t>
  </si>
  <si>
    <t>ביצוע תקציבי</t>
  </si>
  <si>
    <t>תקציב זירה</t>
  </si>
  <si>
    <t>גיוס מומחית ינקות</t>
  </si>
  <si>
    <t>הכשרות לאנשי/נשות מקצוע בנושא חסמים משמעותיים להתפתחות מיטבית ובנושא רצף הטיפול וחלוקת סמכויות</t>
  </si>
  <si>
    <t>הפצת מדריך "הורים במרכז" לאנשי המקצוע</t>
  </si>
  <si>
    <t>הכשרות בין-מקצועיות לאנשי/נשות המקצוע</t>
  </si>
  <si>
    <t>הפצת מדריך "הורים במרכז" לאנשי/נשות המקצוע</t>
  </si>
  <si>
    <t>הגדלת התמיכה הרשותית בכלל המסגרות לגיל הינקות ביישוב</t>
  </si>
  <si>
    <t>חיזוק מערך השירותים והמענים ודיוקם בהתאם לצורך היישובי</t>
  </si>
  <si>
    <t>פרסום ושיווק</t>
  </si>
  <si>
    <t>פורום מנהלות</t>
  </si>
  <si>
    <t>עידוד מסגרות פרטיות לרישוי</t>
  </si>
  <si>
    <t>רישוי מסגרות פרטיות</t>
  </si>
  <si>
    <t>מודל לוגי - זירת הרשות</t>
  </si>
  <si>
    <t>אתגרים לעתיד</t>
  </si>
  <si>
    <t>הזדמנויות לעתיד</t>
  </si>
  <si>
    <t>תא אפור - תפוקה שאיננה מופיעה במודל הלוגי</t>
  </si>
  <si>
    <t>זירה/ מענה</t>
  </si>
  <si>
    <t>מסגרות</t>
  </si>
  <si>
    <t>הורים</t>
  </si>
  <si>
    <t>אנשי מקצוע</t>
  </si>
  <si>
    <t>הובלה יישובית</t>
  </si>
  <si>
    <t>סה"כ</t>
  </si>
  <si>
    <t>מסגרות תחילה</t>
  </si>
  <si>
    <t>מומחה ינקות</t>
  </si>
  <si>
    <t>סדנאות בין דיסיפלינריות</t>
  </si>
  <si>
    <t>פירסומים</t>
  </si>
  <si>
    <t>תוספת תקינה</t>
  </si>
  <si>
    <t>תקציב</t>
  </si>
  <si>
    <t>תפוקות</t>
  </si>
  <si>
    <t>מבנה ארגוני - הגדרה והסכמה</t>
  </si>
  <si>
    <t>מדד תפוקה מתוכנן</t>
  </si>
  <si>
    <t>מדד תפוקה בפועל</t>
  </si>
  <si>
    <t>ביצוע בפועל</t>
  </si>
  <si>
    <t>יתרה</t>
  </si>
  <si>
    <t>טרם תוכנן</t>
  </si>
  <si>
    <t xml:space="preserve"> מסגרות תחילה - יום חשיפה למנהלות</t>
  </si>
  <si>
    <t>קיום יום היערכות למעונות</t>
  </si>
  <si>
    <t>פגישות עתיות (תקופתיות) בין צוותי המעונות לבין מומחה/ית גיל ינקות</t>
  </si>
  <si>
    <t>משפחתונים</t>
  </si>
  <si>
    <t>שיפור תקינה</t>
  </si>
  <si>
    <t>הכשרת משפחתונים</t>
  </si>
  <si>
    <t>מסגרות פרטיות</t>
  </si>
  <si>
    <t>פעילות</t>
  </si>
  <si>
    <t xml:space="preserve">הדרכה באיתור </t>
  </si>
  <si>
    <t>הדרכה באוריינות</t>
  </si>
  <si>
    <t>יום היערכות</t>
  </si>
  <si>
    <r>
      <t>מטרה: ליווי הורים שילדיהם אותרו במעגן עד לטיפול. 
התברר שנחוץ מענה ל</t>
    </r>
    <r>
      <rPr>
        <b/>
        <sz val="11"/>
        <color theme="1"/>
        <rFont val="Segoe UI Light"/>
        <family val="2"/>
      </rPr>
      <t xml:space="preserve">הורים </t>
    </r>
    <r>
      <rPr>
        <sz val="11"/>
        <color theme="1"/>
        <rFont val="Segoe UI Light"/>
        <family val="2"/>
      </rPr>
      <t>ולא לצוותי מסגרות.</t>
    </r>
  </si>
  <si>
    <t>הדרכה באיתור</t>
  </si>
  <si>
    <t>מטרה: הרחבת תוכנית אוריינות הקיימת בגנים. עדיין יש להבין מי קהל היעד - הורים ו/או צוותים</t>
  </si>
  <si>
    <r>
      <t xml:space="preserve">פיתוח תכנית עבודה ברמת המענים והשירותים להורים ויישומה בפועל </t>
    </r>
    <r>
      <rPr>
        <b/>
        <sz val="11"/>
        <color theme="5"/>
        <rFont val="Segoe UI Light"/>
        <family val="2"/>
      </rPr>
      <t>(תקציב בזירת הורים)</t>
    </r>
  </si>
  <si>
    <r>
      <rPr>
        <b/>
        <sz val="11"/>
        <rFont val="Segoe UI Light"/>
        <family val="2"/>
      </rPr>
      <t xml:space="preserve">גיוס </t>
    </r>
    <r>
      <rPr>
        <b/>
        <sz val="11"/>
        <color theme="1"/>
        <rFont val="Segoe UI Light"/>
        <family val="2"/>
      </rPr>
      <t>מומחה/ית גיל ינקות (</t>
    </r>
    <r>
      <rPr>
        <b/>
        <sz val="11"/>
        <color theme="5"/>
        <rFont val="Segoe UI Light"/>
        <family val="2"/>
      </rPr>
      <t>תקציב בזירת הורים</t>
    </r>
    <r>
      <rPr>
        <b/>
        <sz val="11"/>
        <color theme="1"/>
        <rFont val="Segoe UI Light"/>
        <family val="2"/>
      </rPr>
      <t>)</t>
    </r>
  </si>
  <si>
    <r>
      <t xml:space="preserve">יצירת פורום מייצגות מסגרות פרטיות וקיום מפגשים עתיים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</si>
  <si>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קיום הכשרות לרכזות המשפחתונים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</si>
  <si>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הכשרות במסגרות הפרטיות בנושא תהליך הרישוי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</si>
  <si>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יצירת פורום מנהלות מעונות ומפגשים קבועים </t>
    </r>
    <r>
      <rPr>
        <b/>
        <sz val="11"/>
        <color theme="5"/>
        <rFont val="Segoe UI Light"/>
        <family val="2"/>
      </rPr>
      <t>(תקציב בזירת מסגרות)</t>
    </r>
  </si>
  <si>
    <t>התקיימו 9 מפגשים. מנהלת הגיל הרך הקודמת השתתפה עד עזיבת בסוף דצבר 2018</t>
  </si>
  <si>
    <t>9 מפגשים</t>
  </si>
  <si>
    <t>4 מפגשים</t>
  </si>
  <si>
    <t>מנהלת הגיל הרך הקודמת סיימה את עבודתה בסוף דצמבר 2018. מחליפתה נכנסה לתפקיד באמצעע יוני 2019. הצלחיה להשתתף חלקית במפגש הסיום של השנה</t>
  </si>
  <si>
    <t>השתתפות מלאה</t>
  </si>
  <si>
    <t>למידה קבוצת שייכות ולמידת עמיתים</t>
  </si>
  <si>
    <t>נכתבה הגדרת תפקיד ע"י פורום גיל רך מצומצם.
פורסם מכרז, התקיימו ראיונות ונבחרה מועמדת מתאימה</t>
  </si>
  <si>
    <t>גיוס מומחית ינקות עד סוף אוגוסט 2019</t>
  </si>
  <si>
    <t>תתחיל לעבוד ב-27.10.19</t>
  </si>
  <si>
    <t xml:space="preserve">הכנסה לעבודה של מומחית הינקות והתקדמות מערך העבדה עם הורים.
</t>
  </si>
  <si>
    <t>מערך עבודה מושכל ומקצועי וכתובת להורים</t>
  </si>
  <si>
    <t>התקיימו עד דצמבר 2019</t>
  </si>
  <si>
    <t>3 וועדות</t>
  </si>
  <si>
    <t>2 וועדות</t>
  </si>
  <si>
    <t>סיום עבודת המנהלת הישובית</t>
  </si>
  <si>
    <t>חידוש עבודת הוועדה</t>
  </si>
  <si>
    <t>חידוש העבודה הרב מערכתית</t>
  </si>
  <si>
    <t>בוועדות הגיל שהתקיימו הייתה נציגות הורים פעילה</t>
  </si>
  <si>
    <t>4 וועדות</t>
  </si>
  <si>
    <t>חידוש הנציגות של ההורים בועדות</t>
  </si>
  <si>
    <t>השותפות של הורים ונציגי תושבים קיימת במנהלת הישובית</t>
  </si>
  <si>
    <t>מביאה קול חשוב ושותפות</t>
  </si>
  <si>
    <t>התקיים ניסיון לקירוב וחיבור עם קופות החולים וטיפות החלב</t>
  </si>
  <si>
    <t>התקיימה ישיבה ברמה מחוזית של הכללית</t>
  </si>
  <si>
    <t>כניסה לעבודה עם קופות החולים</t>
  </si>
  <si>
    <t>טיפות החלב בקריית מלאכי שייכות לקוה"ח</t>
  </si>
  <si>
    <t>חידוש הקשר עם הקופות - הן ברמה המנהלית והן בשטח</t>
  </si>
  <si>
    <t>עבודה משותפת</t>
  </si>
  <si>
    <t>נכתבה תוכנית אב לגיל הרך בכללו בישוב</t>
  </si>
  <si>
    <t xml:space="preserve">הגשת התוכנית לראש העיר ומנכ"ל הרשות </t>
  </si>
  <si>
    <t>התבצע</t>
  </si>
  <si>
    <t>מומן ע"י מנהלת ישובית</t>
  </si>
  <si>
    <t>תוכנית האב משמת כבסיס לעבודה ופיתוח עתידי בגיל הרך</t>
  </si>
  <si>
    <t>עבודה מערכתית מושכלת ומתוכננת</t>
  </si>
  <si>
    <t>המיפוי נעשה ע"י העוזרת של המנהלת שעזבה ולא הושלם</t>
  </si>
  <si>
    <t>מיפוי מלא</t>
  </si>
  <si>
    <t>מיפוי חלקי</t>
  </si>
  <si>
    <t xml:space="preserve">עזיבת המנהלת </t>
  </si>
  <si>
    <t>חידוש ועידכון המיפוי</t>
  </si>
  <si>
    <t>שימוש במיפוי בתכנון בתהליכי העבודה</t>
  </si>
  <si>
    <t>נעשה תיכנון של העמקת העבודה במג"ר</t>
  </si>
  <si>
    <t>לא התבצע</t>
  </si>
  <si>
    <t>כאשר יעשה המיפוי תעשנה התאמות לתוכנית של המג"ר</t>
  </si>
  <si>
    <t>בניית תוכנית עבודה כוללת על סמך המיפוי</t>
  </si>
  <si>
    <t>סיום של בניית תוכנית העבודה</t>
  </si>
  <si>
    <t>הפעלת מערך עבודה עם הורים</t>
  </si>
  <si>
    <t>טרם נעשה תכנון</t>
  </si>
  <si>
    <t>בקריית מלאכי השימוש של התושבים בפלטפורמות אינטרנטיות הוא רחב (ווטסאפ, פייסבוק וניוזלייטר).יש לבנות תוכנית המסמכת על פלטפורמות אלה</t>
  </si>
  <si>
    <t>בניית תוכנית פרסום ושייוק לגיל הרך ולנעשה בו</t>
  </si>
  <si>
    <t>הפורום היה קיים עוד לפני כניסת המייזם. אחרי כניסת המיזם התקיימו 3 מפגשים של הפורום</t>
  </si>
  <si>
    <t>5 מפגשים</t>
  </si>
  <si>
    <t>3 מפגשים</t>
  </si>
  <si>
    <t>חידוש הפורום</t>
  </si>
  <si>
    <t>קשר עם המעונות וקבוצת תמיכה עבור מנהלות המעונות</t>
  </si>
  <si>
    <t>התקיים מפגש ראשוני, בו מנהלות המסגרות הפרטיות הביעו מוטיבצייה גבוההלקשר עם הגיל הרך ברשות</t>
  </si>
  <si>
    <t>2-3 מפגשים</t>
  </si>
  <si>
    <t>מפגש אחד</t>
  </si>
  <si>
    <t>חידוש הקשר והפורום</t>
  </si>
  <si>
    <t>קשר לרשות, עזרה לקראת חוק הפיקוח, הרשות רואה את כלל הילדים בישוב</t>
  </si>
  <si>
    <t>א. מנהלת הגיל הרך סיימה את עבודתה בסוף דצמבר 2019. לקח לרשות כ-6 חודשים למצוא מנהלת חדשה</t>
  </si>
  <si>
    <t>ב. במקביל מנהלת התוכנית ומנהלת המג"ר יצאו לחופשת לידה ושמירת הריוון. למנהלת 360 לא הייתה ממלאת מקום. ממלאת המקום של מנהלת המג"ר עבדה בצורה חלקית ביותר</t>
  </si>
  <si>
    <t>ג. נכנס מנהלת מחלקת חינוך חדש. נמצא בתהליך למידה של הראייה הכוללת של הגיל הרך</t>
  </si>
  <si>
    <t>א. בקריית מלאכי פועלת מנהלת - הישוב במרכז. המנהלת שמה את הגיל הרך כאחד היעדים המרכזיים</t>
  </si>
  <si>
    <t>ב. הראייה הכוללת של הגיל הרך מליידה-6 החולטה ע"י הרשות עוד לפני כניסת המיזם, דבר שאיפשר תהליכים עומק בשלב של המיזם</t>
  </si>
  <si>
    <t>א. נוספה רכזת גנים במשרה מלאה ע"ח הרשות בנוסף למנהלת גיל רך יישובית</t>
  </si>
  <si>
    <t>ב. מנהלת המג"ר עוברת להיות מועסקת ע"י הרשות</t>
  </si>
  <si>
    <t>א. חידוש והקמה של מנגנוני עבודה משתפים:  וועדת גיל רך יישובית, ופורום עבודה מצומצם וישיות צוות גיל רך רשותי</t>
  </si>
  <si>
    <t>הצביעי על 2 צעדים מרכזיים לקידום הזירה בטווח הקרוב, ואיך ניתן להשיגם:</t>
  </si>
  <si>
    <t>צייני 2 הישגים בולטים, ומה איפשר אותם:</t>
  </si>
  <si>
    <t>ב. יצירת קשר ותחילת עבודה עם קופות החולים וטיפות החלב</t>
  </si>
  <si>
    <t>היה צורך לחכות עד כניסה לעבודה של מנהלת הגיל הרך החדשה</t>
  </si>
  <si>
    <t>עקב עיכוב וחוסר גדול של תפקידי מפתח במח' החינוך בכלל ובגיל הרך בפרט במחצית הראשונה של 2019 , התעכבו גם כל התהליכים הקשורים למייזם הינקות. בכלל זה פיתוח והתאמה של מענים ושירותים להורים וקיום מנגנוני וערוצי תקשורת עם ההורים</t>
  </si>
  <si>
    <t>פיתוח והתאמת המענים על סמך המיפוי</t>
  </si>
  <si>
    <t>עדיין לא יצא</t>
  </si>
  <si>
    <t>א. לא גוייסה מומחית ינקות</t>
  </si>
  <si>
    <t>ב. יש לערוך מיפוי מעמיק של מערך השירותים להורים, של המבנה הדמוגרפי של העיר ושל צרכים של ההורים- מיפוי כמותי ואיכותני</t>
  </si>
  <si>
    <t>א. עבודה מבוססת נתונים</t>
  </si>
  <si>
    <t>ב. תשתית של שיתוף פעולה ועבודה בין מקצועית שהתבססה בעזרת וועדת גיל רך ישובית פעילה ויוזמת</t>
  </si>
  <si>
    <t>א. המג"ר שם לא למטרה להיות הגורם המוביל של העבודה עם ההורים בגיל הרך בקריית</t>
  </si>
  <si>
    <t>א. תילת עבודה של מומחית ינקות</t>
  </si>
  <si>
    <t>ב. בניית מערך העבודה</t>
  </si>
  <si>
    <t xml:space="preserve">עדיין לא יצא </t>
  </si>
  <si>
    <t>עקב עיכוב וחוסר גדול של תפקידי מפתח במח' החינוך בכלל ובגיל הרך בפרט במחצית הראשונה של 2019 , התעכבו גם כל התהליכים הקשורים למייזם הינקות ותוכנית ההכשרה עדיין לא פותחה</t>
  </si>
  <si>
    <t>עדיין לא</t>
  </si>
  <si>
    <t>א. טיפות חלב בקריית מלאכי פועלות בתוך קופות החולים. דבר המהווה קושי ביצירת קשר ושיתוף הפעולה</t>
  </si>
  <si>
    <t>ב. בקריית מלאכי פועל מכון להתפתחות הילד של קופ"ח כללית. גם כאן קיים קושי בשת"פ</t>
  </si>
  <si>
    <t>א. קיימת רפרטנטית לגיל הרך במחלקה לשירותים חברתיים</t>
  </si>
  <si>
    <t>א. וועדת גיל המרכזת בתוכה את כלל השירותים הקיימים בעיר לגיל הרך (מלבד קוה"ח)</t>
  </si>
  <si>
    <t>א. תוכניות של הרווחה יופעלו דרך המג"ר ויעזרו באנשי באנשי המקצוע שבו</t>
  </si>
  <si>
    <t xml:space="preserve">תאריך 4/4
 27 מפגשים השתתפות מלאה של מדריכות פדגוגיות </t>
  </si>
  <si>
    <t>התקיימו 8 מפגשים (עפ"י התכנון)
הגעה מלאה</t>
  </si>
  <si>
    <t xml:space="preserve">    26/06/2019</t>
  </si>
  <si>
    <t xml:space="preserve">פתיחת קורס 
11/11 
השתתפות כלל המנהלות </t>
  </si>
  <si>
    <t>מסגרות תחילה -הכשרת מנהלות</t>
  </si>
  <si>
    <t xml:space="preserve"> נכחו 4 מנהלות מתוך 6  </t>
  </si>
  <si>
    <t>ממתינים לפתיחת קורס</t>
  </si>
  <si>
    <t>ממתינים לחתימת עמותת יחדיו על החוזה\</t>
  </si>
  <si>
    <t>7 מדריכות (מתוך 8 ) משתתפות/אשתתפו במסגרות תחילה ומיישמות את מודל ההדרכה</t>
  </si>
  <si>
    <t>נבדקת אפשרות להכניס את תוכנית סולם של מילים שכוללת גם הדרכה פרטנית למטפלות</t>
  </si>
  <si>
    <t>בשל כניסה מאוחרת לתפקיד הוחלט על שינוי יעוד - ערב שיא למעונות בנובמבר</t>
  </si>
  <si>
    <t>גיוס המטפלות לערב ללא תגמול כספי</t>
  </si>
  <si>
    <t>הכרה של הרשות במסגרת לידה עד שלוש</t>
  </si>
  <si>
    <t>אחת לחודשיים</t>
  </si>
  <si>
    <t>מפגש אחד ב5.8.19</t>
  </si>
  <si>
    <t>היענות להשתתפות מלאה בפורום</t>
  </si>
  <si>
    <t xml:space="preserve">בוטל עקב קושי עתידי בהטמעה </t>
  </si>
  <si>
    <t>בדיקה של תוכנית חלופית</t>
  </si>
  <si>
    <t>הקצאת משאבים וכ"א לנושא</t>
  </si>
  <si>
    <t>ממתינים למיפוי</t>
  </si>
  <si>
    <t>בדיקת אפשרות לתוכנית ללמוד לחיות ביחד</t>
  </si>
  <si>
    <t xml:space="preserve">נקבעה פגישת היכרות ב 25.9 </t>
  </si>
  <si>
    <t>נוצרה חוויה של חוסר אמון בין הרשות למסגרות הפרטיות עקב ניצול מידע לצורכי הרשות</t>
  </si>
  <si>
    <t>הסילבוס בבנייה</t>
  </si>
  <si>
    <t>א. רמיפוי מסגרות פרטיות, בעקבות חוויה שלילית בעבר-החזרת אמון</t>
  </si>
  <si>
    <t>ב. כניסת מנהלת גיל רך לאחר חצי שנה ללא מנהלת , וחוסר רכזת גנים ברשות</t>
  </si>
  <si>
    <t>ג. בניית שיתופי פעולה בין גורמי ממשק שונים כגון: מג"ר, רווחה, שפ"ח, מנהל אגף החינוך</t>
  </si>
  <si>
    <t>א.קליטת מומחית ינקות וכניסתה לעבודה בחודש אוקטובר</t>
  </si>
  <si>
    <t>ב. נבנה קשר בין מעונות היום לרשות</t>
  </si>
  <si>
    <t>א. היענות של רוב המנהלות להגיע למפגשים ברשות בעקבות תהליך שהתחיל בעבר</t>
  </si>
  <si>
    <t>ב. שיתוף פעולה פורה עם המג"ר תוך בניית תוכנית שנתית נשען על יצירת קשר של אמון והכלה</t>
  </si>
  <si>
    <t>א. מיפוי מסגרות פרטיות ע"י הקצאת כ"א</t>
  </si>
  <si>
    <t>ב. הכנסת הכשרות ישירות למטפלות במסגרות המוכרות ושאינן מוכרות</t>
  </si>
  <si>
    <t>שנת המידע</t>
  </si>
  <si>
    <t>מס' בתי אב שבהם ילדים בגיל לידה-6</t>
  </si>
  <si>
    <t>מס' לידות בשנתון</t>
  </si>
  <si>
    <t>מס' ילדים בגילאי לידה עד שלוש</t>
  </si>
  <si>
    <t>מס' ילדים בגילאי 4-6</t>
  </si>
  <si>
    <t>מס' בתי אב של חד הוריות בגיל לידה עד 6</t>
  </si>
  <si>
    <t>ילדים בחינוך מיוחד 3-6 ביישוב ומחוצה לו</t>
  </si>
  <si>
    <t>מס' ילדים מוסעים למעונות יום שיקומיים (ל</t>
  </si>
  <si>
    <t>מס' ילדים מאותרים במצבי סיכון לידה עד 3</t>
  </si>
  <si>
    <t>מס' ילדים מאותרים במצבי סיכון 3-6</t>
  </si>
  <si>
    <t>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</si>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</sst>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17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1"/>
      <color theme="0"/>
      <name val="Segoe UI Light"/>
      <family val="2"/>
    </font>
    <font>
      <b/>
      <sz val="10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0"/>
      <color theme="1"/>
      <name val="Calibri"/>
      <family val="2"/>
      <charset val="177"/>
      <scheme val="minor"/>
    </font>
    <font>
      <b/>
      <sz val="11"/>
      <name val="Segoe UI Light"/>
      <family val="2"/>
    </font>
    <font>
      <b/>
      <sz val="11"/>
      <color theme="5"/>
      <name val="Segoe UI Light"/>
      <family val="2"/>
    </font>
    <font>
      <b/>
      <i/>
      <sz val="11"/>
      <color theme="1"/>
      <name val="Segoe UI Light"/>
      <family val="2"/>
    </font>
    <font>
      <sz val="11"/>
      <color theme="1"/>
      <name val="Segoe UI Emoj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 readingOrder="2"/>
    </xf>
    <xf numFmtId="0" fontId="5" fillId="0" borderId="0" xfId="0" applyFont="1" applyAlignment="1">
      <alignment horizontal="justify" vertical="top" wrapText="1" readingOrder="2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3" fontId="5" fillId="0" borderId="0" xfId="0" applyNumberFormat="1" applyFont="1" applyBorder="1" applyAlignment="1">
      <alignment horizontal="right" vertical="center" wrapText="1"/>
    </xf>
    <xf numFmtId="164" fontId="5" fillId="0" borderId="0" xfId="1" applyNumberFormat="1" applyFont="1" applyAlignment="1">
      <alignment vertical="top" wrapText="1"/>
    </xf>
    <xf numFmtId="0" fontId="0" fillId="3" borderId="0" xfId="0" applyFill="1" applyAlignment="1">
      <alignment vertical="top"/>
    </xf>
    <xf numFmtId="164" fontId="6" fillId="0" borderId="0" xfId="0" applyNumberFormat="1" applyFont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64" fontId="10" fillId="0" borderId="1" xfId="1" applyNumberFormat="1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3" fontId="10" fillId="5" borderId="1" xfId="0" applyNumberFormat="1" applyFont="1" applyFill="1" applyBorder="1" applyAlignment="1">
      <alignment vertical="top" wrapText="1"/>
    </xf>
    <xf numFmtId="164" fontId="2" fillId="0" borderId="0" xfId="0" applyNumberFormat="1" applyFont="1"/>
    <xf numFmtId="0" fontId="5" fillId="0" borderId="0" xfId="0" applyFont="1" applyBorder="1" applyAlignment="1">
      <alignment horizontal="right" vertical="top" wrapText="1" readingOrder="2"/>
    </xf>
    <xf numFmtId="0" fontId="5" fillId="0" borderId="0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wrapText="1"/>
    </xf>
    <xf numFmtId="0" fontId="0" fillId="3" borderId="0" xfId="0" applyFill="1"/>
    <xf numFmtId="0" fontId="9" fillId="3" borderId="1" xfId="0" applyFont="1" applyFill="1" applyBorder="1" applyAlignment="1">
      <alignment vertical="top" wrapText="1"/>
    </xf>
    <xf numFmtId="3" fontId="10" fillId="3" borderId="1" xfId="0" applyNumberFormat="1" applyFont="1" applyFill="1" applyBorder="1" applyAlignment="1">
      <alignment vertical="top" wrapText="1"/>
    </xf>
    <xf numFmtId="3" fontId="10" fillId="3" borderId="2" xfId="0" applyNumberFormat="1" applyFont="1" applyFill="1" applyBorder="1" applyAlignment="1">
      <alignment vertical="top" wrapText="1"/>
    </xf>
    <xf numFmtId="3" fontId="10" fillId="3" borderId="3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wrapText="1"/>
    </xf>
    <xf numFmtId="164" fontId="10" fillId="3" borderId="1" xfId="1" applyNumberFormat="1" applyFont="1" applyFill="1" applyBorder="1" applyAlignment="1">
      <alignment vertical="top" wrapText="1"/>
    </xf>
    <xf numFmtId="164" fontId="9" fillId="3" borderId="1" xfId="1" applyNumberFormat="1" applyFont="1" applyFill="1" applyBorder="1" applyAlignment="1">
      <alignment horizontal="right" vertical="top" wrapText="1"/>
    </xf>
    <xf numFmtId="3" fontId="10" fillId="3" borderId="0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164" fontId="0" fillId="3" borderId="0" xfId="1" applyNumberFormat="1" applyFont="1" applyFill="1"/>
    <xf numFmtId="164" fontId="11" fillId="3" borderId="1" xfId="0" applyNumberFormat="1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vertical="top" wrapText="1"/>
    </xf>
    <xf numFmtId="3" fontId="11" fillId="3" borderId="1" xfId="0" applyNumberFormat="1" applyFont="1" applyFill="1" applyBorder="1" applyAlignment="1">
      <alignment vertical="top" wrapText="1"/>
    </xf>
    <xf numFmtId="164" fontId="11" fillId="3" borderId="1" xfId="1" applyNumberFormat="1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164" fontId="2" fillId="3" borderId="0" xfId="0" applyNumberFormat="1" applyFont="1" applyFill="1"/>
    <xf numFmtId="164" fontId="10" fillId="0" borderId="1" xfId="1" applyNumberFormat="1" applyFont="1" applyBorder="1" applyAlignment="1">
      <alignment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Border="1" applyAlignment="1">
      <alignment vertical="top" wrapText="1"/>
    </xf>
    <xf numFmtId="164" fontId="8" fillId="5" borderId="1" xfId="1" applyNumberFormat="1" applyFont="1" applyFill="1" applyBorder="1" applyAlignment="1">
      <alignment vertical="top" wrapText="1"/>
    </xf>
    <xf numFmtId="164" fontId="10" fillId="5" borderId="1" xfId="1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justify" vertical="top" wrapText="1" readingOrder="2"/>
    </xf>
    <xf numFmtId="0" fontId="9" fillId="0" borderId="1" xfId="0" applyFont="1" applyFill="1" applyBorder="1" applyAlignment="1">
      <alignment wrapText="1"/>
    </xf>
    <xf numFmtId="3" fontId="10" fillId="0" borderId="0" xfId="0" applyNumberFormat="1" applyFont="1" applyFill="1" applyAlignment="1">
      <alignment vertical="top" wrapText="1"/>
    </xf>
    <xf numFmtId="164" fontId="10" fillId="0" borderId="4" xfId="1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165" fontId="10" fillId="0" borderId="1" xfId="0" applyNumberFormat="1" applyFont="1" applyFill="1" applyBorder="1" applyAlignment="1">
      <alignment vertical="top" wrapText="1"/>
    </xf>
    <xf numFmtId="164" fontId="8" fillId="5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2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horizontal="justify" vertical="top" wrapText="1" readingOrder="2"/>
    </xf>
    <xf numFmtId="3" fontId="5" fillId="0" borderId="0" xfId="0" applyNumberFormat="1" applyFont="1" applyBorder="1" applyAlignment="1">
      <alignment vertical="top" wrapText="1"/>
    </xf>
    <xf numFmtId="164" fontId="5" fillId="0" borderId="0" xfId="1" applyNumberFormat="1" applyFont="1" applyBorder="1" applyAlignment="1">
      <alignment vertical="top" wrapText="1"/>
    </xf>
    <xf numFmtId="0" fontId="14" fillId="0" borderId="0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horizontal="justify" vertical="center" wrapText="1" readingOrder="2"/>
    </xf>
    <xf numFmtId="17" fontId="5" fillId="0" borderId="0" xfId="0" applyNumberFormat="1" applyFont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 wrapText="1" readingOrder="2"/>
    </xf>
    <xf numFmtId="0" fontId="5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16" fontId="5" fillId="0" borderId="0" xfId="0" applyNumberFormat="1" applyFont="1" applyAlignment="1">
      <alignment horizontal="right" vertical="top" wrapText="1"/>
    </xf>
    <xf numFmtId="0" fontId="5" fillId="0" borderId="0" xfId="0" applyFont="1" applyBorder="1" applyAlignment="1">
      <alignment vertical="top" wrapText="1" readingOrder="2"/>
    </xf>
    <xf numFmtId="0" fontId="5" fillId="6" borderId="0" xfId="0" applyFont="1" applyFill="1" applyBorder="1" applyAlignment="1">
      <alignment vertical="top" wrapText="1"/>
    </xf>
    <xf numFmtId="17" fontId="5" fillId="0" borderId="0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17" fontId="5" fillId="6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64" fontId="1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7" borderId="1" xfId="0" applyNumberForma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 readingOrder="2"/>
    </xf>
    <xf numFmtId="0" fontId="5" fillId="0" borderId="0" xfId="0" applyFont="1" applyAlignment="1">
      <alignment horizontal="right" vertical="top" wrapText="1"/>
    </xf>
    <xf numFmtId="0" fontId="6" fillId="4" borderId="0" xfId="0" applyFont="1" applyFill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elt/Desktop/&#1502;&#1497;&#1499;&#15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שות"/>
      <sheetName val="מסגרות"/>
      <sheetName val="הורים"/>
      <sheetName val="אנשי מקצוע"/>
      <sheetName val="תקציב מאושר"/>
      <sheetName val="נתונים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rightToLeft="1" topLeftCell="A33" workbookViewId="0">
      <selection activeCell="B29" sqref="B29"/>
    </sheetView>
  </sheetViews>
  <sheetFormatPr defaultColWidth="17.85546875" defaultRowHeight="16.5" x14ac:dyDescent="0.25"/>
  <cols>
    <col min="1" max="1" width="18.28515625" style="12" customWidth="1"/>
    <col min="2" max="2" width="25.42578125" style="2" customWidth="1"/>
    <col min="3" max="3" width="26.7109375" style="2" customWidth="1"/>
    <col min="4" max="4" width="12.140625" style="2" customWidth="1"/>
    <col min="5" max="5" width="12.140625" style="4" customWidth="1"/>
    <col min="6" max="6" width="13.28515625" style="2" customWidth="1"/>
    <col min="7" max="7" width="9.7109375" style="2" customWidth="1"/>
    <col min="8" max="8" width="10" style="2" customWidth="1"/>
    <col min="9" max="9" width="26" style="2" customWidth="1"/>
    <col min="10" max="11" width="17.85546875" style="2"/>
    <col min="12" max="12" width="26.42578125" style="2" customWidth="1"/>
    <col min="13" max="16384" width="17.85546875" style="2"/>
  </cols>
  <sheetData>
    <row r="1" spans="1:9" x14ac:dyDescent="0.25">
      <c r="A1" s="107" t="s">
        <v>1</v>
      </c>
      <c r="B1" s="107"/>
      <c r="C1" s="107"/>
      <c r="D1" s="107"/>
      <c r="E1" s="107"/>
      <c r="F1" s="107"/>
      <c r="G1" s="107"/>
    </row>
    <row r="2" spans="1:9" x14ac:dyDescent="0.25">
      <c r="A2" s="105" t="s">
        <v>166</v>
      </c>
      <c r="B2" s="105"/>
      <c r="C2" s="105"/>
      <c r="D2" s="105"/>
      <c r="E2" s="105"/>
      <c r="F2" s="105"/>
      <c r="G2" s="105"/>
    </row>
    <row r="3" spans="1:9" ht="40.5" customHeight="1" x14ac:dyDescent="0.25">
      <c r="A3" s="105" t="s">
        <v>167</v>
      </c>
      <c r="B3" s="105"/>
      <c r="C3" s="105"/>
      <c r="D3" s="105"/>
      <c r="E3" s="105"/>
      <c r="F3" s="12"/>
      <c r="G3" s="12"/>
    </row>
    <row r="4" spans="1:9" x14ac:dyDescent="0.25">
      <c r="A4" s="105" t="s">
        <v>168</v>
      </c>
      <c r="B4" s="105"/>
      <c r="C4" s="105"/>
      <c r="D4" s="105"/>
      <c r="E4" s="105"/>
      <c r="F4" s="105"/>
      <c r="G4" s="105"/>
    </row>
    <row r="5" spans="1:9" x14ac:dyDescent="0.25">
      <c r="A5" s="107" t="s">
        <v>0</v>
      </c>
      <c r="B5" s="107"/>
      <c r="C5" s="107"/>
      <c r="D5" s="107"/>
      <c r="E5" s="107"/>
      <c r="F5" s="107"/>
      <c r="G5" s="107"/>
    </row>
    <row r="6" spans="1:9" x14ac:dyDescent="0.25">
      <c r="A6" s="105" t="s">
        <v>169</v>
      </c>
      <c r="B6" s="105"/>
      <c r="C6" s="105"/>
      <c r="D6" s="105"/>
      <c r="E6" s="105"/>
      <c r="F6" s="105"/>
      <c r="G6" s="105"/>
    </row>
    <row r="7" spans="1:9" ht="33" customHeight="1" x14ac:dyDescent="0.25">
      <c r="A7" s="105" t="s">
        <v>170</v>
      </c>
      <c r="B7" s="105"/>
      <c r="C7" s="105"/>
      <c r="D7" s="105"/>
      <c r="E7" s="105"/>
      <c r="F7" s="105"/>
      <c r="G7" s="105"/>
    </row>
    <row r="9" spans="1:9" x14ac:dyDescent="0.25">
      <c r="A9" s="107" t="s">
        <v>175</v>
      </c>
      <c r="B9" s="107"/>
      <c r="C9" s="107"/>
      <c r="D9" s="107"/>
      <c r="E9" s="107"/>
      <c r="F9" s="107"/>
      <c r="G9" s="107"/>
    </row>
    <row r="10" spans="1:9" x14ac:dyDescent="0.25">
      <c r="A10" s="105" t="s">
        <v>171</v>
      </c>
      <c r="B10" s="105"/>
      <c r="C10" s="105"/>
      <c r="D10" s="105"/>
      <c r="E10" s="105"/>
      <c r="F10" s="105"/>
      <c r="G10" s="105"/>
    </row>
    <row r="11" spans="1:9" x14ac:dyDescent="0.25">
      <c r="A11" s="105" t="s">
        <v>172</v>
      </c>
      <c r="B11" s="105"/>
      <c r="C11" s="105"/>
      <c r="D11" s="105"/>
      <c r="E11" s="105"/>
      <c r="F11" s="105"/>
      <c r="G11" s="105"/>
    </row>
    <row r="12" spans="1:9" x14ac:dyDescent="0.25">
      <c r="A12" s="107" t="s">
        <v>174</v>
      </c>
      <c r="B12" s="107"/>
      <c r="C12" s="107"/>
      <c r="D12" s="107"/>
      <c r="E12" s="107"/>
      <c r="F12" s="107"/>
      <c r="G12" s="107"/>
    </row>
    <row r="13" spans="1:9" x14ac:dyDescent="0.25">
      <c r="A13" s="105" t="s">
        <v>173</v>
      </c>
      <c r="B13" s="105"/>
      <c r="C13" s="105"/>
      <c r="D13" s="105"/>
      <c r="E13" s="105"/>
      <c r="F13" s="105"/>
      <c r="G13" s="105"/>
    </row>
    <row r="14" spans="1:9" x14ac:dyDescent="0.25">
      <c r="A14" s="105" t="s">
        <v>176</v>
      </c>
      <c r="B14" s="105"/>
      <c r="C14" s="105"/>
      <c r="D14" s="105"/>
      <c r="E14" s="105"/>
      <c r="F14" s="105"/>
      <c r="G14" s="105"/>
    </row>
    <row r="15" spans="1:9" x14ac:dyDescent="0.25">
      <c r="A15" s="105"/>
      <c r="B15" s="105"/>
      <c r="C15" s="105"/>
      <c r="D15" s="105"/>
      <c r="E15" s="105"/>
      <c r="F15" s="105"/>
      <c r="G15" s="105"/>
    </row>
    <row r="16" spans="1:9" s="11" customFormat="1" ht="17.25" customHeight="1" x14ac:dyDescent="0.25">
      <c r="A16" s="8"/>
      <c r="B16" s="8"/>
      <c r="C16" s="8"/>
      <c r="D16" s="8"/>
      <c r="E16" s="8"/>
      <c r="F16" s="8"/>
      <c r="G16" s="8"/>
      <c r="H16" s="12"/>
      <c r="I16" s="12"/>
    </row>
    <row r="17" spans="1:15" s="11" customFormat="1" ht="18" customHeight="1" x14ac:dyDescent="0.25">
      <c r="A17" s="106" t="s">
        <v>67</v>
      </c>
      <c r="B17" s="106"/>
      <c r="C17" s="8"/>
      <c r="D17" s="8"/>
      <c r="E17" s="8"/>
      <c r="F17" s="8"/>
      <c r="G17" s="8"/>
      <c r="H17" s="12"/>
      <c r="I17" s="12"/>
    </row>
    <row r="18" spans="1:15" s="12" customFormat="1" x14ac:dyDescent="0.25">
      <c r="A18" s="8" t="s">
        <v>52</v>
      </c>
      <c r="G18" s="17">
        <f>SUM(G$20:G$36)</f>
        <v>10000</v>
      </c>
      <c r="H18" s="17">
        <f>SUM(H$20:H$36)</f>
        <v>0</v>
      </c>
    </row>
    <row r="19" spans="1:15" s="68" customFormat="1" ht="49.5" x14ac:dyDescent="0.25">
      <c r="A19" s="66" t="s">
        <v>20</v>
      </c>
      <c r="B19" s="66" t="s">
        <v>80</v>
      </c>
      <c r="C19" s="66" t="s">
        <v>2</v>
      </c>
      <c r="D19" s="66" t="s">
        <v>3</v>
      </c>
      <c r="E19" s="66" t="s">
        <v>82</v>
      </c>
      <c r="F19" s="66" t="s">
        <v>83</v>
      </c>
      <c r="G19" s="66" t="s">
        <v>50</v>
      </c>
      <c r="H19" s="66" t="s">
        <v>51</v>
      </c>
      <c r="I19" s="66" t="s">
        <v>8</v>
      </c>
      <c r="J19" s="66" t="s">
        <v>65</v>
      </c>
      <c r="K19" s="66" t="s">
        <v>66</v>
      </c>
      <c r="L19" s="66" t="s">
        <v>48</v>
      </c>
      <c r="M19" s="67"/>
      <c r="N19" s="67"/>
      <c r="O19" s="67"/>
    </row>
    <row r="20" spans="1:15" ht="115.5" x14ac:dyDescent="0.25">
      <c r="A20" s="104" t="s">
        <v>46</v>
      </c>
      <c r="B20" s="71" t="s">
        <v>12</v>
      </c>
      <c r="C20" s="5" t="s">
        <v>107</v>
      </c>
      <c r="D20" s="31" t="s">
        <v>47</v>
      </c>
      <c r="E20" s="5" t="s">
        <v>108</v>
      </c>
      <c r="F20" s="31" t="s">
        <v>109</v>
      </c>
      <c r="G20" s="31"/>
      <c r="H20" s="31"/>
      <c r="I20" s="2" t="s">
        <v>110</v>
      </c>
      <c r="J20" s="2" t="s">
        <v>111</v>
      </c>
      <c r="K20" s="2" t="s">
        <v>112</v>
      </c>
    </row>
    <row r="21" spans="1:15" s="84" customFormat="1" ht="99" x14ac:dyDescent="0.25">
      <c r="A21" s="104"/>
      <c r="B21" s="81" t="s">
        <v>102</v>
      </c>
      <c r="C21" s="94" t="s">
        <v>113</v>
      </c>
      <c r="D21" s="82" t="s">
        <v>47</v>
      </c>
      <c r="E21" s="83" t="s">
        <v>114</v>
      </c>
      <c r="F21" s="82" t="s">
        <v>115</v>
      </c>
      <c r="G21" s="82"/>
      <c r="H21" s="82"/>
      <c r="J21" s="84" t="s">
        <v>116</v>
      </c>
      <c r="K21" s="84" t="s">
        <v>117</v>
      </c>
    </row>
    <row r="22" spans="1:15" s="93" customFormat="1" ht="33" x14ac:dyDescent="0.25">
      <c r="A22" s="104"/>
      <c r="B22" s="90" t="s">
        <v>13</v>
      </c>
      <c r="C22" s="92" t="s">
        <v>118</v>
      </c>
      <c r="D22" s="91" t="s">
        <v>47</v>
      </c>
      <c r="E22" s="96" t="s">
        <v>119</v>
      </c>
      <c r="F22" s="91" t="s">
        <v>120</v>
      </c>
      <c r="G22" s="91"/>
      <c r="H22" s="91"/>
      <c r="I22" s="93" t="s">
        <v>121</v>
      </c>
      <c r="J22" s="93" t="s">
        <v>122</v>
      </c>
      <c r="K22" s="93" t="s">
        <v>123</v>
      </c>
    </row>
    <row r="23" spans="1:15" ht="49.5" x14ac:dyDescent="0.25">
      <c r="A23" s="104"/>
      <c r="B23" s="72" t="s">
        <v>11</v>
      </c>
      <c r="C23" s="6" t="s">
        <v>124</v>
      </c>
      <c r="D23" s="31" t="s">
        <v>47</v>
      </c>
      <c r="E23" s="6" t="s">
        <v>125</v>
      </c>
      <c r="F23" s="31" t="s">
        <v>119</v>
      </c>
      <c r="G23" s="31"/>
      <c r="H23" s="31"/>
      <c r="I23" s="2" t="s">
        <v>127</v>
      </c>
      <c r="J23" s="2" t="s">
        <v>126</v>
      </c>
      <c r="K23" s="2" t="s">
        <v>128</v>
      </c>
    </row>
    <row r="24" spans="1:15" ht="66" x14ac:dyDescent="0.25">
      <c r="A24" s="104"/>
      <c r="B24" s="72" t="s">
        <v>45</v>
      </c>
      <c r="C24" s="31" t="s">
        <v>129</v>
      </c>
      <c r="D24" s="31" t="s">
        <v>47</v>
      </c>
      <c r="E24" s="4" t="s">
        <v>131</v>
      </c>
      <c r="F24" s="6" t="s">
        <v>130</v>
      </c>
      <c r="G24" s="31"/>
      <c r="H24" s="31"/>
      <c r="I24" s="2" t="s">
        <v>132</v>
      </c>
      <c r="J24" s="2" t="s">
        <v>133</v>
      </c>
      <c r="K24" s="2" t="s">
        <v>134</v>
      </c>
    </row>
    <row r="25" spans="1:15" s="93" customFormat="1" ht="82.5" x14ac:dyDescent="0.25">
      <c r="A25" s="104"/>
      <c r="B25" s="95" t="s">
        <v>81</v>
      </c>
      <c r="C25" s="91" t="s">
        <v>135</v>
      </c>
      <c r="D25" s="91" t="s">
        <v>4</v>
      </c>
      <c r="E25" s="96" t="s">
        <v>136</v>
      </c>
      <c r="F25" s="91" t="s">
        <v>137</v>
      </c>
      <c r="G25" s="97"/>
      <c r="H25" s="91"/>
      <c r="I25" s="93" t="s">
        <v>138</v>
      </c>
      <c r="J25" s="93" t="s">
        <v>139</v>
      </c>
      <c r="K25" s="93" t="s">
        <v>140</v>
      </c>
    </row>
    <row r="26" spans="1:15" ht="49.5" x14ac:dyDescent="0.25">
      <c r="A26" s="104" t="s">
        <v>59</v>
      </c>
      <c r="B26" s="71" t="s">
        <v>14</v>
      </c>
      <c r="C26" s="31" t="s">
        <v>141</v>
      </c>
      <c r="D26" s="31" t="s">
        <v>5</v>
      </c>
      <c r="E26" s="6" t="s">
        <v>142</v>
      </c>
      <c r="F26" s="31" t="s">
        <v>143</v>
      </c>
      <c r="G26" s="31"/>
      <c r="H26" s="31"/>
      <c r="I26" s="2" t="s">
        <v>144</v>
      </c>
      <c r="J26" s="2" t="s">
        <v>145</v>
      </c>
      <c r="K26" s="2" t="s">
        <v>146</v>
      </c>
    </row>
    <row r="27" spans="1:15" ht="82.5" x14ac:dyDescent="0.25">
      <c r="A27" s="104"/>
      <c r="B27" s="71" t="s">
        <v>101</v>
      </c>
      <c r="C27" s="31" t="s">
        <v>147</v>
      </c>
      <c r="D27" s="31" t="s">
        <v>5</v>
      </c>
      <c r="E27" s="5" t="s">
        <v>151</v>
      </c>
      <c r="F27" s="31" t="s">
        <v>148</v>
      </c>
      <c r="G27" s="31"/>
      <c r="H27" s="31"/>
      <c r="I27" s="2" t="s">
        <v>149</v>
      </c>
      <c r="J27" s="2" t="s">
        <v>150</v>
      </c>
      <c r="K27" s="2" t="s">
        <v>152</v>
      </c>
    </row>
    <row r="28" spans="1:15" ht="181.5" x14ac:dyDescent="0.25">
      <c r="A28" s="104"/>
      <c r="B28" s="72" t="s">
        <v>15</v>
      </c>
      <c r="C28" s="31" t="s">
        <v>60</v>
      </c>
      <c r="D28" s="31" t="s">
        <v>5</v>
      </c>
      <c r="E28" s="6" t="s">
        <v>153</v>
      </c>
      <c r="F28" s="31"/>
      <c r="G28" s="14">
        <v>10000</v>
      </c>
      <c r="H28" s="31"/>
      <c r="J28" s="2" t="s">
        <v>155</v>
      </c>
      <c r="K28" s="65" t="s">
        <v>154</v>
      </c>
    </row>
    <row r="29" spans="1:15" ht="66" x14ac:dyDescent="0.25">
      <c r="A29" s="104" t="s">
        <v>58</v>
      </c>
      <c r="B29" s="71" t="s">
        <v>106</v>
      </c>
      <c r="C29" s="31" t="s">
        <v>156</v>
      </c>
      <c r="D29" s="31" t="s">
        <v>47</v>
      </c>
      <c r="E29" s="5" t="s">
        <v>157</v>
      </c>
      <c r="F29" s="31" t="s">
        <v>158</v>
      </c>
      <c r="G29" s="31"/>
      <c r="H29" s="31"/>
      <c r="J29" s="2" t="s">
        <v>159</v>
      </c>
      <c r="K29" s="2" t="s">
        <v>160</v>
      </c>
    </row>
    <row r="30" spans="1:15" ht="82.5" x14ac:dyDescent="0.25">
      <c r="A30" s="104"/>
      <c r="B30" s="71" t="s">
        <v>103</v>
      </c>
      <c r="C30" s="31" t="s">
        <v>161</v>
      </c>
      <c r="D30" s="31" t="s">
        <v>47</v>
      </c>
      <c r="E30" s="5" t="s">
        <v>162</v>
      </c>
      <c r="F30" s="31" t="s">
        <v>163</v>
      </c>
      <c r="G30" s="31"/>
      <c r="H30" s="31"/>
      <c r="J30" s="2" t="s">
        <v>164</v>
      </c>
      <c r="K30" s="2" t="s">
        <v>165</v>
      </c>
    </row>
    <row r="31" spans="1:15" s="93" customFormat="1" ht="49.5" x14ac:dyDescent="0.25">
      <c r="A31" s="104"/>
      <c r="B31" s="90" t="s">
        <v>16</v>
      </c>
      <c r="C31" s="91"/>
      <c r="D31" s="91"/>
      <c r="E31" s="92"/>
      <c r="F31" s="91"/>
      <c r="G31" s="91"/>
      <c r="H31" s="91"/>
    </row>
    <row r="32" spans="1:15" ht="49.5" x14ac:dyDescent="0.25">
      <c r="A32" s="104"/>
      <c r="B32" s="71" t="s">
        <v>104</v>
      </c>
      <c r="C32" s="31" t="s">
        <v>219</v>
      </c>
      <c r="D32" s="31" t="s">
        <v>47</v>
      </c>
      <c r="E32" s="5"/>
      <c r="F32" s="31"/>
      <c r="G32" s="31"/>
      <c r="H32" s="31"/>
    </row>
    <row r="33" spans="1:8" ht="99" x14ac:dyDescent="0.25">
      <c r="A33" s="104"/>
      <c r="B33" s="71" t="s">
        <v>17</v>
      </c>
      <c r="C33" s="31" t="s">
        <v>217</v>
      </c>
      <c r="D33" s="31"/>
      <c r="E33" s="5"/>
      <c r="F33" s="31"/>
      <c r="G33" s="31"/>
      <c r="H33" s="31"/>
    </row>
    <row r="34" spans="1:8" ht="66" x14ac:dyDescent="0.25">
      <c r="A34" s="104"/>
      <c r="B34" s="71" t="s">
        <v>105</v>
      </c>
      <c r="C34" s="31"/>
      <c r="D34" s="31"/>
      <c r="E34" s="5"/>
      <c r="F34" s="31"/>
      <c r="G34" s="31"/>
      <c r="H34" s="31"/>
    </row>
    <row r="35" spans="1:8" ht="33" x14ac:dyDescent="0.25">
      <c r="A35" s="104"/>
      <c r="B35" s="71" t="s">
        <v>18</v>
      </c>
      <c r="C35" s="31"/>
      <c r="D35" s="31"/>
      <c r="E35" s="5"/>
      <c r="F35" s="31"/>
      <c r="G35" s="31"/>
      <c r="H35" s="31"/>
    </row>
    <row r="36" spans="1:8" ht="49.5" x14ac:dyDescent="0.25">
      <c r="A36" s="104"/>
      <c r="B36" s="72" t="s">
        <v>19</v>
      </c>
      <c r="C36" s="31"/>
      <c r="D36" s="31"/>
      <c r="E36" s="5"/>
      <c r="F36" s="31"/>
      <c r="G36" s="31"/>
      <c r="H36" s="31"/>
    </row>
    <row r="37" spans="1:8" x14ac:dyDescent="0.25">
      <c r="A37" s="68"/>
      <c r="B37" s="69"/>
      <c r="C37" s="69"/>
      <c r="D37" s="69"/>
      <c r="E37" s="70"/>
      <c r="F37" s="69"/>
      <c r="G37" s="69"/>
      <c r="H37" s="69"/>
    </row>
  </sheetData>
  <mergeCells count="18">
    <mergeCell ref="A1:G1"/>
    <mergeCell ref="A5:G5"/>
    <mergeCell ref="A2:G2"/>
    <mergeCell ref="A4:G4"/>
    <mergeCell ref="A13:G13"/>
    <mergeCell ref="A12:G12"/>
    <mergeCell ref="A6:G6"/>
    <mergeCell ref="A7:G7"/>
    <mergeCell ref="A10:G10"/>
    <mergeCell ref="A11:G11"/>
    <mergeCell ref="A9:G9"/>
    <mergeCell ref="A26:A28"/>
    <mergeCell ref="A20:A25"/>
    <mergeCell ref="A3:E3"/>
    <mergeCell ref="A29:A36"/>
    <mergeCell ref="A14:G14"/>
    <mergeCell ref="A15:G15"/>
    <mergeCell ref="A17:B17"/>
  </mergeCells>
  <pageMargins left="0.7" right="0.7" top="0.75" bottom="0.75" header="0.3" footer="0.3"/>
  <pageSetup orientation="portrait" verticalDpi="599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נתונים!$A$2:$A$6</xm:f>
          </x14:formula1>
          <xm:sqref>D20:D141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rightToLeft="1" topLeftCell="A15" workbookViewId="0">
      <selection activeCell="I19" sqref="I19"/>
    </sheetView>
  </sheetViews>
  <sheetFormatPr defaultColWidth="17.85546875" defaultRowHeight="16.5" x14ac:dyDescent="0.25"/>
  <cols>
    <col min="1" max="1" width="25.85546875" style="12" customWidth="1"/>
    <col min="2" max="2" width="32.42578125" style="12" customWidth="1"/>
    <col min="3" max="3" width="21" style="12" customWidth="1"/>
    <col min="4" max="4" width="17.85546875" style="12"/>
    <col min="5" max="5" width="14.85546875" style="12" customWidth="1"/>
    <col min="6" max="6" width="16" style="12" customWidth="1"/>
    <col min="7" max="7" width="11.28515625" style="12" customWidth="1"/>
    <col min="8" max="8" width="12.140625" style="12" customWidth="1"/>
    <col min="9" max="9" width="33" style="12" customWidth="1"/>
    <col min="10" max="11" width="17.85546875" style="3"/>
    <col min="12" max="12" width="24.42578125" style="3" customWidth="1"/>
    <col min="13" max="16384" width="17.85546875" style="3"/>
  </cols>
  <sheetData>
    <row r="1" spans="1:9" s="2" customFormat="1" ht="16.5" customHeight="1" x14ac:dyDescent="0.25">
      <c r="A1" s="107" t="s">
        <v>1</v>
      </c>
      <c r="B1" s="107"/>
      <c r="C1" s="107"/>
      <c r="D1" s="107"/>
      <c r="E1" s="107"/>
      <c r="F1" s="107"/>
      <c r="G1" s="107"/>
      <c r="H1" s="11"/>
      <c r="I1" s="11"/>
    </row>
    <row r="2" spans="1:9" s="2" customFormat="1" x14ac:dyDescent="0.25">
      <c r="A2" s="105" t="s">
        <v>220</v>
      </c>
      <c r="B2" s="105"/>
      <c r="C2" s="105"/>
      <c r="D2" s="105"/>
      <c r="E2" s="105"/>
      <c r="F2" s="105"/>
      <c r="G2" s="105"/>
      <c r="H2" s="11"/>
      <c r="I2" s="11"/>
    </row>
    <row r="3" spans="1:9" s="2" customFormat="1" x14ac:dyDescent="0.25">
      <c r="A3" s="105" t="s">
        <v>221</v>
      </c>
      <c r="B3" s="105"/>
      <c r="C3" s="105"/>
      <c r="D3" s="105"/>
      <c r="E3" s="105"/>
      <c r="F3" s="105"/>
      <c r="G3" s="105"/>
      <c r="H3" s="11"/>
      <c r="I3" s="11"/>
    </row>
    <row r="4" spans="1:9" s="2" customFormat="1" x14ac:dyDescent="0.25">
      <c r="A4" s="105" t="s">
        <v>222</v>
      </c>
      <c r="B4" s="105"/>
      <c r="C4" s="105"/>
      <c r="D4" s="105"/>
      <c r="E4" s="105"/>
      <c r="F4" s="105"/>
      <c r="G4" s="105"/>
      <c r="H4" s="11"/>
      <c r="I4" s="11"/>
    </row>
    <row r="5" spans="1:9" s="2" customFormat="1" ht="16.5" customHeight="1" x14ac:dyDescent="0.25">
      <c r="A5" s="107" t="s">
        <v>0</v>
      </c>
      <c r="B5" s="107"/>
      <c r="C5" s="107"/>
      <c r="D5" s="107"/>
      <c r="E5" s="107"/>
      <c r="F5" s="107"/>
      <c r="G5" s="107"/>
      <c r="H5" s="11"/>
      <c r="I5" s="11"/>
    </row>
    <row r="6" spans="1:9" s="2" customFormat="1" x14ac:dyDescent="0.25">
      <c r="A6" s="105" t="s">
        <v>223</v>
      </c>
      <c r="B6" s="105"/>
      <c r="C6" s="105"/>
      <c r="D6" s="105"/>
      <c r="E6" s="105"/>
      <c r="F6" s="105"/>
      <c r="G6" s="105"/>
      <c r="H6" s="11"/>
      <c r="I6" s="11"/>
    </row>
    <row r="7" spans="1:9" s="2" customFormat="1" x14ac:dyDescent="0.25">
      <c r="A7" s="105" t="s">
        <v>224</v>
      </c>
      <c r="B7" s="105"/>
      <c r="C7" s="105"/>
      <c r="D7" s="105"/>
      <c r="E7" s="105"/>
      <c r="F7" s="105"/>
      <c r="G7" s="105"/>
      <c r="H7" s="11"/>
      <c r="I7" s="11"/>
    </row>
    <row r="8" spans="1:9" s="2" customFormat="1" x14ac:dyDescent="0.25">
      <c r="A8" s="105"/>
      <c r="B8" s="105"/>
      <c r="C8" s="105"/>
      <c r="D8" s="105"/>
      <c r="E8" s="105"/>
      <c r="F8" s="105"/>
      <c r="G8" s="105"/>
      <c r="H8" s="11"/>
      <c r="I8" s="11"/>
    </row>
    <row r="9" spans="1:9" s="2" customFormat="1" ht="16.5" customHeight="1" x14ac:dyDescent="0.25">
      <c r="A9" s="107" t="s">
        <v>175</v>
      </c>
      <c r="B9" s="107"/>
      <c r="C9" s="107"/>
      <c r="D9" s="107"/>
      <c r="E9" s="107"/>
      <c r="F9" s="107"/>
      <c r="G9" s="107"/>
      <c r="H9" s="11"/>
      <c r="I9" s="11"/>
    </row>
    <row r="10" spans="1:9" s="2" customFormat="1" x14ac:dyDescent="0.25">
      <c r="A10" s="105" t="s">
        <v>225</v>
      </c>
      <c r="B10" s="105"/>
      <c r="C10" s="105"/>
      <c r="D10" s="105"/>
      <c r="E10" s="105"/>
      <c r="F10" s="105"/>
      <c r="G10" s="105"/>
      <c r="H10" s="11"/>
      <c r="I10" s="11"/>
    </row>
    <row r="11" spans="1:9" s="2" customFormat="1" x14ac:dyDescent="0.25">
      <c r="A11" s="105" t="s">
        <v>226</v>
      </c>
      <c r="B11" s="105"/>
      <c r="C11" s="105"/>
      <c r="D11" s="105"/>
      <c r="E11" s="105"/>
      <c r="F11" s="105"/>
      <c r="G11" s="105"/>
      <c r="H11" s="11"/>
      <c r="I11" s="11"/>
    </row>
    <row r="12" spans="1:9" s="2" customFormat="1" ht="16.5" customHeight="1" x14ac:dyDescent="0.25">
      <c r="A12" s="107" t="s">
        <v>174</v>
      </c>
      <c r="B12" s="107"/>
      <c r="C12" s="107"/>
      <c r="D12" s="107"/>
      <c r="E12" s="107"/>
      <c r="F12" s="107"/>
      <c r="G12" s="107"/>
      <c r="H12" s="11"/>
      <c r="I12" s="11"/>
    </row>
    <row r="13" spans="1:9" s="2" customFormat="1" x14ac:dyDescent="0.25">
      <c r="A13" s="105" t="s">
        <v>227</v>
      </c>
      <c r="B13" s="105"/>
      <c r="C13" s="105"/>
      <c r="D13" s="105"/>
      <c r="E13" s="105"/>
      <c r="F13" s="105"/>
      <c r="G13" s="105"/>
      <c r="H13" s="11"/>
      <c r="I13" s="11"/>
    </row>
    <row r="14" spans="1:9" s="2" customFormat="1" x14ac:dyDescent="0.25">
      <c r="A14" s="105" t="s">
        <v>228</v>
      </c>
      <c r="B14" s="105"/>
      <c r="C14" s="105"/>
      <c r="D14" s="105"/>
      <c r="E14" s="105"/>
      <c r="F14" s="105"/>
      <c r="G14" s="105"/>
      <c r="H14" s="11"/>
      <c r="I14" s="11"/>
    </row>
    <row r="15" spans="1:9" s="12" customFormat="1" x14ac:dyDescent="0.25">
      <c r="A15" s="8"/>
      <c r="B15" s="8"/>
      <c r="C15" s="8"/>
      <c r="D15" s="8"/>
      <c r="E15" s="8"/>
      <c r="F15" s="8"/>
      <c r="G15" s="8"/>
      <c r="H15" s="8"/>
      <c r="I15" s="8"/>
    </row>
    <row r="16" spans="1:9" s="12" customFormat="1" x14ac:dyDescent="0.25">
      <c r="A16" s="106" t="s">
        <v>67</v>
      </c>
      <c r="B16" s="106"/>
      <c r="C16" s="8"/>
      <c r="D16" s="8"/>
      <c r="E16" s="8"/>
      <c r="F16" s="8"/>
      <c r="G16" s="8"/>
      <c r="H16" s="8"/>
      <c r="I16" s="8"/>
    </row>
    <row r="17" spans="1:15" x14ac:dyDescent="0.25">
      <c r="A17" s="8" t="s">
        <v>52</v>
      </c>
      <c r="G17" s="13">
        <f>SUM(G$19:G$32)</f>
        <v>487297.03703703696</v>
      </c>
      <c r="H17" s="13">
        <f>SUM(H$19:H$32)</f>
        <v>18288.919999999998</v>
      </c>
    </row>
    <row r="18" spans="1:15" ht="33" x14ac:dyDescent="0.25">
      <c r="A18" s="7" t="s">
        <v>20</v>
      </c>
      <c r="B18" s="7" t="s">
        <v>80</v>
      </c>
      <c r="C18" s="7" t="s">
        <v>2</v>
      </c>
      <c r="D18" s="7" t="s">
        <v>3</v>
      </c>
      <c r="E18" s="66" t="s">
        <v>82</v>
      </c>
      <c r="F18" s="66" t="s">
        <v>83</v>
      </c>
      <c r="G18" s="66" t="s">
        <v>50</v>
      </c>
      <c r="H18" s="66" t="s">
        <v>51</v>
      </c>
      <c r="I18" s="66" t="s">
        <v>8</v>
      </c>
      <c r="J18" s="7" t="s">
        <v>9</v>
      </c>
      <c r="K18" s="7" t="s">
        <v>10</v>
      </c>
      <c r="L18" s="7" t="s">
        <v>48</v>
      </c>
      <c r="M18" s="8"/>
      <c r="N18" s="8"/>
      <c r="O18" s="8"/>
    </row>
    <row r="19" spans="1:15" s="68" customFormat="1" ht="99" x14ac:dyDescent="0.25">
      <c r="A19" s="108" t="s">
        <v>21</v>
      </c>
      <c r="B19" s="74" t="s">
        <v>24</v>
      </c>
      <c r="C19" s="68" t="s">
        <v>49</v>
      </c>
      <c r="D19" s="12" t="s">
        <v>47</v>
      </c>
      <c r="E19" s="85" t="s">
        <v>196</v>
      </c>
      <c r="F19" s="12" t="s">
        <v>197</v>
      </c>
      <c r="G19" s="13">
        <v>227297.03703703699</v>
      </c>
      <c r="H19" s="98">
        <f>8665.06+9623.86</f>
        <v>18288.919999999998</v>
      </c>
    </row>
    <row r="20" spans="1:15" s="68" customFormat="1" ht="33" x14ac:dyDescent="0.25">
      <c r="A20" s="108"/>
      <c r="B20" s="74"/>
      <c r="C20" s="68" t="s">
        <v>87</v>
      </c>
      <c r="D20" s="12" t="s">
        <v>4</v>
      </c>
      <c r="E20" s="86" t="s">
        <v>198</v>
      </c>
      <c r="F20" s="86" t="s">
        <v>201</v>
      </c>
      <c r="G20" s="13"/>
      <c r="H20" s="13"/>
    </row>
    <row r="21" spans="1:15" s="68" customFormat="1" ht="66" x14ac:dyDescent="0.25">
      <c r="A21" s="108"/>
      <c r="B21" s="74"/>
      <c r="C21" s="12" t="s">
        <v>200</v>
      </c>
      <c r="D21" s="12" t="s">
        <v>7</v>
      </c>
      <c r="E21" s="86" t="s">
        <v>199</v>
      </c>
      <c r="F21" s="86"/>
      <c r="G21" s="13"/>
      <c r="H21" s="13"/>
    </row>
    <row r="22" spans="1:15" s="68" customFormat="1" x14ac:dyDescent="0.25">
      <c r="A22" s="108"/>
      <c r="B22" s="74"/>
      <c r="C22" s="68" t="s">
        <v>92</v>
      </c>
      <c r="D22" s="68" t="s">
        <v>5</v>
      </c>
      <c r="G22" s="13">
        <v>50000</v>
      </c>
      <c r="H22" s="13"/>
      <c r="I22" s="68" t="s">
        <v>202</v>
      </c>
    </row>
    <row r="23" spans="1:15" s="68" customFormat="1" ht="49.5" x14ac:dyDescent="0.25">
      <c r="A23" s="108"/>
      <c r="B23" s="74" t="s">
        <v>25</v>
      </c>
      <c r="C23" s="68" t="s">
        <v>78</v>
      </c>
      <c r="D23" s="68" t="s">
        <v>47</v>
      </c>
      <c r="G23" s="13">
        <f>'תקציב מאושר'!F9+'תקציב מאושר'!F8</f>
        <v>100000</v>
      </c>
      <c r="H23" s="13"/>
      <c r="I23" s="68" t="s">
        <v>203</v>
      </c>
    </row>
    <row r="24" spans="1:15" s="68" customFormat="1" ht="99" x14ac:dyDescent="0.25">
      <c r="A24" s="108"/>
      <c r="B24" s="74" t="s">
        <v>26</v>
      </c>
      <c r="G24" s="13"/>
      <c r="H24" s="13"/>
      <c r="I24" s="87" t="s">
        <v>204</v>
      </c>
      <c r="K24" s="68" t="s">
        <v>205</v>
      </c>
    </row>
    <row r="25" spans="1:15" s="68" customFormat="1" ht="49.5" x14ac:dyDescent="0.25">
      <c r="A25" s="108"/>
      <c r="B25" s="74" t="s">
        <v>27</v>
      </c>
      <c r="C25" s="68" t="s">
        <v>88</v>
      </c>
      <c r="D25" s="68" t="s">
        <v>5</v>
      </c>
      <c r="G25" s="13">
        <v>10000</v>
      </c>
      <c r="H25" s="13"/>
      <c r="I25" s="68" t="s">
        <v>206</v>
      </c>
      <c r="J25" s="68" t="s">
        <v>207</v>
      </c>
      <c r="K25" s="68" t="s">
        <v>208</v>
      </c>
    </row>
    <row r="26" spans="1:15" s="68" customFormat="1" ht="49.5" x14ac:dyDescent="0.25">
      <c r="A26" s="108" t="s">
        <v>22</v>
      </c>
      <c r="B26" s="74" t="s">
        <v>89</v>
      </c>
      <c r="G26" s="13"/>
      <c r="H26" s="13"/>
      <c r="K26" s="88"/>
    </row>
    <row r="27" spans="1:15" s="68" customFormat="1" ht="49.5" x14ac:dyDescent="0.25">
      <c r="A27" s="108"/>
      <c r="B27" s="74" t="s">
        <v>28</v>
      </c>
      <c r="C27" s="68" t="s">
        <v>61</v>
      </c>
      <c r="D27" s="68" t="s">
        <v>47</v>
      </c>
      <c r="E27" s="68" t="s">
        <v>209</v>
      </c>
      <c r="F27" s="68" t="s">
        <v>210</v>
      </c>
      <c r="G27" s="13"/>
      <c r="H27" s="13"/>
      <c r="K27" s="68" t="s">
        <v>211</v>
      </c>
    </row>
    <row r="28" spans="1:15" s="68" customFormat="1" ht="66" x14ac:dyDescent="0.25">
      <c r="A28" s="108"/>
      <c r="B28" s="67" t="s">
        <v>29</v>
      </c>
      <c r="C28" s="68" t="s">
        <v>99</v>
      </c>
      <c r="D28" s="68" t="s">
        <v>6</v>
      </c>
      <c r="G28" s="13">
        <v>50000</v>
      </c>
      <c r="H28" s="13"/>
      <c r="I28" s="68" t="s">
        <v>98</v>
      </c>
      <c r="K28" s="68" t="s">
        <v>213</v>
      </c>
      <c r="L28" s="68" t="s">
        <v>212</v>
      </c>
    </row>
    <row r="29" spans="1:15" s="68" customFormat="1" ht="49.5" x14ac:dyDescent="0.25">
      <c r="A29" s="108"/>
      <c r="B29" s="67"/>
      <c r="C29" s="68" t="s">
        <v>96</v>
      </c>
      <c r="D29" s="68" t="s">
        <v>6</v>
      </c>
      <c r="G29" s="13">
        <v>50000</v>
      </c>
      <c r="H29" s="13"/>
      <c r="I29" s="68" t="s">
        <v>100</v>
      </c>
      <c r="K29" s="68" t="s">
        <v>213</v>
      </c>
    </row>
    <row r="30" spans="1:15" s="68" customFormat="1" ht="99" x14ac:dyDescent="0.25">
      <c r="A30" s="71" t="s">
        <v>23</v>
      </c>
      <c r="B30" s="67" t="s">
        <v>30</v>
      </c>
      <c r="D30" s="68" t="s">
        <v>47</v>
      </c>
      <c r="E30" s="89">
        <v>43678</v>
      </c>
      <c r="F30" s="89">
        <v>43770</v>
      </c>
      <c r="G30" s="13"/>
      <c r="H30" s="13"/>
      <c r="I30" s="68" t="s">
        <v>214</v>
      </c>
      <c r="J30" s="68" t="s">
        <v>218</v>
      </c>
    </row>
    <row r="31" spans="1:15" s="68" customFormat="1" x14ac:dyDescent="0.25">
      <c r="A31" s="75"/>
      <c r="B31" s="74" t="s">
        <v>31</v>
      </c>
      <c r="D31" s="68" t="s">
        <v>5</v>
      </c>
      <c r="G31" s="13"/>
      <c r="H31" s="13"/>
      <c r="I31" s="68" t="s">
        <v>215</v>
      </c>
    </row>
    <row r="32" spans="1:15" s="68" customFormat="1" ht="33" x14ac:dyDescent="0.25">
      <c r="A32" s="75"/>
      <c r="B32" s="67" t="s">
        <v>63</v>
      </c>
      <c r="C32" s="30" t="s">
        <v>62</v>
      </c>
      <c r="D32" s="68" t="s">
        <v>5</v>
      </c>
      <c r="G32" s="13"/>
      <c r="H32" s="13"/>
      <c r="I32" s="68" t="s">
        <v>215</v>
      </c>
      <c r="L32" s="68" t="s">
        <v>64</v>
      </c>
    </row>
    <row r="33" spans="1:9" ht="33" x14ac:dyDescent="0.25">
      <c r="A33" s="58"/>
      <c r="G33" s="13">
        <v>25000</v>
      </c>
      <c r="I33" s="12" t="s">
        <v>216</v>
      </c>
    </row>
    <row r="34" spans="1:9" x14ac:dyDescent="0.25">
      <c r="A34" s="10"/>
      <c r="B34" s="9"/>
    </row>
    <row r="35" spans="1:9" x14ac:dyDescent="0.25">
      <c r="B35" s="9"/>
    </row>
    <row r="36" spans="1:9" x14ac:dyDescent="0.25">
      <c r="B36" s="9"/>
    </row>
    <row r="37" spans="1:9" x14ac:dyDescent="0.25">
      <c r="B37" s="9"/>
    </row>
    <row r="38" spans="1:9" x14ac:dyDescent="0.25">
      <c r="B38" s="9"/>
    </row>
    <row r="39" spans="1:9" x14ac:dyDescent="0.25">
      <c r="B39" s="9"/>
    </row>
    <row r="40" spans="1:9" x14ac:dyDescent="0.25">
      <c r="B40" s="9"/>
    </row>
  </sheetData>
  <mergeCells count="17">
    <mergeCell ref="A11:G11"/>
    <mergeCell ref="A6:G6"/>
    <mergeCell ref="A7:G7"/>
    <mergeCell ref="A8:G8"/>
    <mergeCell ref="A9:G9"/>
    <mergeCell ref="A10:G10"/>
    <mergeCell ref="A1:G1"/>
    <mergeCell ref="A2:G2"/>
    <mergeCell ref="A3:G3"/>
    <mergeCell ref="A4:G4"/>
    <mergeCell ref="A5:G5"/>
    <mergeCell ref="A19:A25"/>
    <mergeCell ref="A26:A29"/>
    <mergeCell ref="A12:G12"/>
    <mergeCell ref="A13:G13"/>
    <mergeCell ref="A14:G14"/>
    <mergeCell ref="A16:B16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'C:\Users\yaelt\Desktop\[מיכל.xlsx]נתונים'!#REF!</xm:f>
          </x14:formula1>
          <xm:sqref>D19:D21</xm:sqref>
        </x14:dataValidation>
        <x14:dataValidation type="list" allowBlank="1" showInputMessage="1" showErrorMessage="1">
          <x14:formula1>
            <xm:f>נתונים!$A$2:$A$6</xm:f>
          </x14:formula1>
          <xm:sqref>D22:D146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rightToLeft="1" topLeftCell="A18" workbookViewId="0">
      <selection activeCell="A19" sqref="A19"/>
    </sheetView>
  </sheetViews>
  <sheetFormatPr defaultColWidth="17.85546875" defaultRowHeight="16.5" x14ac:dyDescent="0.25"/>
  <cols>
    <col min="1" max="1" width="25.85546875" style="3" customWidth="1"/>
    <col min="2" max="2" width="32.42578125" style="3" customWidth="1"/>
    <col min="3" max="3" width="21" style="3" customWidth="1"/>
    <col min="4" max="4" width="17.85546875" style="3"/>
    <col min="5" max="5" width="12.140625" style="3" customWidth="1"/>
    <col min="6" max="6" width="13.140625" style="3" customWidth="1"/>
    <col min="7" max="7" width="11.5703125" style="12" customWidth="1"/>
    <col min="8" max="8" width="11.42578125" style="12" customWidth="1"/>
    <col min="9" max="9" width="33" style="3" customWidth="1"/>
    <col min="10" max="16384" width="17.85546875" style="3"/>
  </cols>
  <sheetData>
    <row r="1" spans="1:7" s="11" customFormat="1" ht="16.5" customHeight="1" x14ac:dyDescent="0.25">
      <c r="A1" s="107" t="s">
        <v>1</v>
      </c>
      <c r="B1" s="107"/>
      <c r="C1" s="107"/>
      <c r="D1" s="107"/>
      <c r="E1" s="107"/>
      <c r="F1" s="107"/>
      <c r="G1" s="107"/>
    </row>
    <row r="2" spans="1:7" s="11" customFormat="1" x14ac:dyDescent="0.25">
      <c r="A2" s="105" t="s">
        <v>181</v>
      </c>
      <c r="B2" s="105"/>
      <c r="C2" s="105"/>
      <c r="D2" s="105"/>
      <c r="E2" s="105"/>
      <c r="F2" s="105"/>
      <c r="G2" s="105"/>
    </row>
    <row r="3" spans="1:7" s="11" customFormat="1" x14ac:dyDescent="0.25">
      <c r="A3" s="105" t="s">
        <v>182</v>
      </c>
      <c r="B3" s="105"/>
      <c r="C3" s="105"/>
      <c r="D3" s="105"/>
      <c r="E3" s="105"/>
      <c r="F3" s="105"/>
      <c r="G3" s="105"/>
    </row>
    <row r="4" spans="1:7" s="11" customFormat="1" x14ac:dyDescent="0.25">
      <c r="A4" s="105"/>
      <c r="B4" s="105"/>
      <c r="C4" s="105"/>
      <c r="D4" s="105"/>
      <c r="E4" s="105"/>
      <c r="F4" s="105"/>
      <c r="G4" s="105"/>
    </row>
    <row r="5" spans="1:7" s="11" customFormat="1" ht="16.5" customHeight="1" x14ac:dyDescent="0.25">
      <c r="A5" s="107" t="s">
        <v>0</v>
      </c>
      <c r="B5" s="107"/>
      <c r="C5" s="107"/>
      <c r="D5" s="107"/>
      <c r="E5" s="107"/>
      <c r="F5" s="107"/>
      <c r="G5" s="107"/>
    </row>
    <row r="6" spans="1:7" s="11" customFormat="1" x14ac:dyDescent="0.25">
      <c r="A6" s="105" t="s">
        <v>183</v>
      </c>
      <c r="B6" s="105"/>
      <c r="C6" s="105"/>
      <c r="D6" s="105"/>
      <c r="E6" s="105"/>
      <c r="F6" s="105"/>
      <c r="G6" s="105"/>
    </row>
    <row r="7" spans="1:7" s="11" customFormat="1" x14ac:dyDescent="0.25">
      <c r="A7" s="105" t="s">
        <v>184</v>
      </c>
      <c r="B7" s="105"/>
      <c r="C7" s="105"/>
      <c r="D7" s="105"/>
      <c r="E7" s="105"/>
      <c r="F7" s="105"/>
      <c r="G7" s="105"/>
    </row>
    <row r="8" spans="1:7" s="11" customFormat="1" x14ac:dyDescent="0.25">
      <c r="A8" s="105"/>
      <c r="B8" s="105"/>
      <c r="C8" s="105"/>
      <c r="D8" s="105"/>
      <c r="E8" s="105"/>
      <c r="F8" s="105"/>
      <c r="G8" s="105"/>
    </row>
    <row r="9" spans="1:7" s="11" customFormat="1" ht="16.5" customHeight="1" x14ac:dyDescent="0.25">
      <c r="A9" s="107" t="s">
        <v>175</v>
      </c>
      <c r="B9" s="107"/>
      <c r="C9" s="107"/>
      <c r="D9" s="107"/>
      <c r="E9" s="107"/>
      <c r="F9" s="107"/>
      <c r="G9" s="107"/>
    </row>
    <row r="10" spans="1:7" s="11" customFormat="1" x14ac:dyDescent="0.25">
      <c r="A10" s="105" t="s">
        <v>185</v>
      </c>
      <c r="B10" s="105"/>
      <c r="C10" s="105"/>
      <c r="D10" s="105"/>
      <c r="E10" s="105"/>
      <c r="F10" s="105"/>
      <c r="G10" s="105"/>
    </row>
    <row r="11" spans="1:7" s="11" customFormat="1" x14ac:dyDescent="0.25">
      <c r="A11" s="105"/>
      <c r="B11" s="105"/>
      <c r="C11" s="105"/>
      <c r="D11" s="105"/>
      <c r="E11" s="105"/>
      <c r="F11" s="105"/>
      <c r="G11" s="105"/>
    </row>
    <row r="12" spans="1:7" s="11" customFormat="1" ht="16.5" customHeight="1" x14ac:dyDescent="0.25">
      <c r="A12" s="107" t="s">
        <v>174</v>
      </c>
      <c r="B12" s="107"/>
      <c r="C12" s="107"/>
      <c r="D12" s="107"/>
      <c r="E12" s="107"/>
      <c r="F12" s="107"/>
      <c r="G12" s="107"/>
    </row>
    <row r="13" spans="1:7" s="11" customFormat="1" x14ac:dyDescent="0.25">
      <c r="A13" s="105" t="s">
        <v>186</v>
      </c>
      <c r="B13" s="105"/>
      <c r="C13" s="105"/>
      <c r="D13" s="105"/>
      <c r="E13" s="105"/>
      <c r="F13" s="105"/>
      <c r="G13" s="105"/>
    </row>
    <row r="14" spans="1:7" s="11" customFormat="1" x14ac:dyDescent="0.25">
      <c r="A14" s="105" t="s">
        <v>187</v>
      </c>
      <c r="B14" s="105"/>
      <c r="C14" s="105"/>
      <c r="D14" s="105"/>
      <c r="E14" s="105"/>
      <c r="F14" s="105"/>
      <c r="G14" s="105"/>
    </row>
    <row r="15" spans="1:7" s="12" customFormat="1" x14ac:dyDescent="0.25"/>
    <row r="16" spans="1:7" s="12" customFormat="1" x14ac:dyDescent="0.25">
      <c r="A16" s="106" t="s">
        <v>67</v>
      </c>
      <c r="B16" s="106"/>
    </row>
    <row r="17" spans="1:15" s="12" customFormat="1" x14ac:dyDescent="0.25">
      <c r="A17" s="8" t="s">
        <v>52</v>
      </c>
      <c r="G17" s="13">
        <f>SUM(G$19:G$27)</f>
        <v>347000</v>
      </c>
      <c r="H17" s="13">
        <f>SUM(H$19:H$27)</f>
        <v>0</v>
      </c>
    </row>
    <row r="18" spans="1:15" s="12" customFormat="1" ht="49.5" x14ac:dyDescent="0.25">
      <c r="A18" s="7" t="s">
        <v>20</v>
      </c>
      <c r="B18" s="7" t="s">
        <v>80</v>
      </c>
      <c r="C18" s="7" t="s">
        <v>2</v>
      </c>
      <c r="D18" s="7" t="s">
        <v>3</v>
      </c>
      <c r="E18" s="66" t="s">
        <v>82</v>
      </c>
      <c r="F18" s="66" t="s">
        <v>83</v>
      </c>
      <c r="G18" s="66" t="s">
        <v>50</v>
      </c>
      <c r="H18" s="66" t="s">
        <v>51</v>
      </c>
      <c r="I18" s="66" t="s">
        <v>8</v>
      </c>
      <c r="J18" s="7" t="s">
        <v>9</v>
      </c>
      <c r="K18" s="7" t="s">
        <v>10</v>
      </c>
      <c r="L18" s="7" t="s">
        <v>48</v>
      </c>
      <c r="M18" s="8"/>
      <c r="N18" s="8"/>
      <c r="O18" s="8"/>
    </row>
    <row r="19" spans="1:15" s="68" customFormat="1" ht="115.5" x14ac:dyDescent="0.25">
      <c r="A19" s="74" t="s">
        <v>32</v>
      </c>
      <c r="B19" s="74" t="s">
        <v>53</v>
      </c>
      <c r="C19" s="80" t="s">
        <v>113</v>
      </c>
      <c r="D19" s="68" t="s">
        <v>47</v>
      </c>
      <c r="E19" s="5" t="s">
        <v>114</v>
      </c>
      <c r="F19" s="31" t="s">
        <v>115</v>
      </c>
      <c r="G19" s="73">
        <f>'תקציב מאושר'!H4+'תקציב מאושר'!H3</f>
        <v>200000</v>
      </c>
      <c r="H19" s="76"/>
      <c r="I19" s="68" t="s">
        <v>177</v>
      </c>
      <c r="J19" s="65" t="s">
        <v>116</v>
      </c>
      <c r="K19" s="65" t="s">
        <v>117</v>
      </c>
    </row>
    <row r="20" spans="1:15" s="68" customFormat="1" ht="132" customHeight="1" x14ac:dyDescent="0.25">
      <c r="A20" s="74"/>
      <c r="B20" s="74" t="s">
        <v>35</v>
      </c>
      <c r="I20" s="109" t="s">
        <v>178</v>
      </c>
      <c r="J20" s="68" t="s">
        <v>179</v>
      </c>
      <c r="K20" s="65" t="s">
        <v>117</v>
      </c>
    </row>
    <row r="21" spans="1:15" s="68" customFormat="1" ht="66" x14ac:dyDescent="0.25">
      <c r="A21" s="74"/>
      <c r="B21" s="74" t="s">
        <v>36</v>
      </c>
      <c r="I21" s="109"/>
    </row>
    <row r="22" spans="1:15" s="68" customFormat="1" x14ac:dyDescent="0.25">
      <c r="A22" s="74"/>
      <c r="B22" s="78" t="s">
        <v>37</v>
      </c>
      <c r="I22" s="109"/>
    </row>
    <row r="23" spans="1:15" s="68" customFormat="1" ht="66" x14ac:dyDescent="0.25">
      <c r="A23" s="74" t="s">
        <v>33</v>
      </c>
      <c r="B23" s="74" t="s">
        <v>39</v>
      </c>
      <c r="G23" s="77">
        <f>'תקציב מאושר'!J5</f>
        <v>147000</v>
      </c>
      <c r="I23" s="109"/>
    </row>
    <row r="24" spans="1:15" s="68" customFormat="1" ht="33" x14ac:dyDescent="0.25">
      <c r="A24" s="74"/>
      <c r="B24" s="74" t="s">
        <v>38</v>
      </c>
      <c r="G24" s="77"/>
      <c r="I24" s="109"/>
    </row>
    <row r="25" spans="1:15" s="68" customFormat="1" ht="66" x14ac:dyDescent="0.25">
      <c r="A25" s="74" t="s">
        <v>34</v>
      </c>
      <c r="B25" s="74" t="s">
        <v>40</v>
      </c>
      <c r="G25" s="73"/>
      <c r="I25" s="109"/>
    </row>
    <row r="26" spans="1:15" ht="66" x14ac:dyDescent="0.25">
      <c r="A26" s="10"/>
      <c r="B26" s="3" t="s">
        <v>41</v>
      </c>
      <c r="G26" s="15"/>
      <c r="I26" s="109"/>
    </row>
    <row r="27" spans="1:15" ht="33" x14ac:dyDescent="0.25">
      <c r="A27" s="10"/>
      <c r="B27" s="9" t="s">
        <v>42</v>
      </c>
      <c r="C27" s="3" t="s">
        <v>180</v>
      </c>
    </row>
    <row r="28" spans="1:15" x14ac:dyDescent="0.25">
      <c r="A28" s="10"/>
      <c r="B28" s="9"/>
    </row>
    <row r="29" spans="1:15" x14ac:dyDescent="0.25">
      <c r="A29" s="10"/>
    </row>
    <row r="30" spans="1:15" x14ac:dyDescent="0.25">
      <c r="A30" s="10"/>
      <c r="B30" s="9"/>
    </row>
    <row r="31" spans="1:15" x14ac:dyDescent="0.25">
      <c r="B31" s="9"/>
    </row>
    <row r="32" spans="1:15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</sheetData>
  <mergeCells count="16">
    <mergeCell ref="A6:G6"/>
    <mergeCell ref="A7:G7"/>
    <mergeCell ref="A8:G8"/>
    <mergeCell ref="A9:G9"/>
    <mergeCell ref="A1:G1"/>
    <mergeCell ref="A2:G2"/>
    <mergeCell ref="A3:G3"/>
    <mergeCell ref="A4:G4"/>
    <mergeCell ref="A5:G5"/>
    <mergeCell ref="I20:I26"/>
    <mergeCell ref="A16:B16"/>
    <mergeCell ref="A10:G10"/>
    <mergeCell ref="A11:G11"/>
    <mergeCell ref="A12:G12"/>
    <mergeCell ref="A13:G13"/>
    <mergeCell ref="A14:G14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נתונים!$A$2:$A$6</xm:f>
          </x14:formula1>
          <xm:sqref>D26:D142 D19:D24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rightToLeft="1" topLeftCell="A16" workbookViewId="0">
      <selection activeCell="A21" sqref="A21"/>
    </sheetView>
  </sheetViews>
  <sheetFormatPr defaultColWidth="17.85546875" defaultRowHeight="16.5" x14ac:dyDescent="0.25"/>
  <cols>
    <col min="1" max="1" width="25.85546875" style="3" customWidth="1"/>
    <col min="2" max="2" width="32.42578125" style="3" customWidth="1"/>
    <col min="3" max="3" width="21" style="3" customWidth="1"/>
    <col min="4" max="4" width="17.85546875" style="3"/>
    <col min="5" max="5" width="12.140625" style="3" customWidth="1"/>
    <col min="6" max="6" width="14.42578125" style="3" customWidth="1"/>
    <col min="7" max="7" width="9.7109375" style="3" customWidth="1"/>
    <col min="8" max="8" width="10" style="3" customWidth="1"/>
    <col min="9" max="9" width="33" style="3" customWidth="1"/>
    <col min="10" max="16384" width="17.85546875" style="3"/>
  </cols>
  <sheetData>
    <row r="1" spans="1:7" s="2" customFormat="1" x14ac:dyDescent="0.25">
      <c r="A1" s="107" t="s">
        <v>1</v>
      </c>
      <c r="B1" s="107"/>
      <c r="C1" s="107"/>
      <c r="D1" s="107"/>
      <c r="E1" s="107"/>
      <c r="F1" s="107"/>
      <c r="G1" s="107"/>
    </row>
    <row r="2" spans="1:7" s="2" customFormat="1" x14ac:dyDescent="0.25">
      <c r="A2" s="105" t="s">
        <v>191</v>
      </c>
      <c r="B2" s="105"/>
      <c r="C2" s="105"/>
      <c r="D2" s="105"/>
      <c r="E2" s="105"/>
      <c r="F2" s="105"/>
      <c r="G2" s="105"/>
    </row>
    <row r="3" spans="1:7" s="2" customFormat="1" x14ac:dyDescent="0.25">
      <c r="A3" s="105" t="s">
        <v>192</v>
      </c>
      <c r="B3" s="105"/>
      <c r="C3" s="105"/>
      <c r="D3" s="105"/>
      <c r="E3" s="105"/>
      <c r="F3" s="105"/>
      <c r="G3" s="105"/>
    </row>
    <row r="4" spans="1:7" s="2" customFormat="1" x14ac:dyDescent="0.25">
      <c r="A4" s="105">
        <v>3</v>
      </c>
      <c r="B4" s="105"/>
      <c r="C4" s="105"/>
      <c r="D4" s="105"/>
      <c r="E4" s="105"/>
      <c r="F4" s="105"/>
      <c r="G4" s="105"/>
    </row>
    <row r="5" spans="1:7" s="2" customFormat="1" x14ac:dyDescent="0.25">
      <c r="A5" s="107" t="s">
        <v>0</v>
      </c>
      <c r="B5" s="107"/>
      <c r="C5" s="107"/>
      <c r="D5" s="107"/>
      <c r="E5" s="107"/>
      <c r="F5" s="107"/>
      <c r="G5" s="107"/>
    </row>
    <row r="6" spans="1:7" s="2" customFormat="1" x14ac:dyDescent="0.25">
      <c r="A6" s="105" t="s">
        <v>193</v>
      </c>
      <c r="B6" s="105"/>
      <c r="C6" s="105"/>
      <c r="D6" s="105"/>
      <c r="E6" s="105"/>
      <c r="F6" s="105"/>
      <c r="G6" s="105"/>
    </row>
    <row r="7" spans="1:7" s="2" customFormat="1" x14ac:dyDescent="0.25">
      <c r="A7" s="105"/>
      <c r="B7" s="105"/>
      <c r="C7" s="105"/>
      <c r="D7" s="105"/>
      <c r="E7" s="105"/>
      <c r="F7" s="105"/>
      <c r="G7" s="105"/>
    </row>
    <row r="8" spans="1:7" s="2" customFormat="1" x14ac:dyDescent="0.25">
      <c r="A8" s="105"/>
      <c r="B8" s="105"/>
      <c r="C8" s="105"/>
      <c r="D8" s="105"/>
      <c r="E8" s="105"/>
      <c r="F8" s="105"/>
      <c r="G8" s="105"/>
    </row>
    <row r="9" spans="1:7" s="2" customFormat="1" x14ac:dyDescent="0.25">
      <c r="A9" s="107" t="s">
        <v>175</v>
      </c>
      <c r="B9" s="107"/>
      <c r="C9" s="107"/>
      <c r="D9" s="107"/>
      <c r="E9" s="107"/>
      <c r="F9" s="107"/>
      <c r="G9" s="107"/>
    </row>
    <row r="10" spans="1:7" s="2" customFormat="1" x14ac:dyDescent="0.25">
      <c r="A10" s="105" t="s">
        <v>194</v>
      </c>
      <c r="B10" s="105"/>
      <c r="C10" s="105"/>
      <c r="D10" s="105"/>
      <c r="E10" s="105"/>
      <c r="F10" s="105"/>
      <c r="G10" s="105"/>
    </row>
    <row r="11" spans="1:7" s="2" customFormat="1" x14ac:dyDescent="0.25">
      <c r="A11" s="105"/>
      <c r="B11" s="105"/>
      <c r="C11" s="105"/>
      <c r="D11" s="105"/>
      <c r="E11" s="105"/>
      <c r="F11" s="105"/>
      <c r="G11" s="105"/>
    </row>
    <row r="12" spans="1:7" s="2" customFormat="1" x14ac:dyDescent="0.25">
      <c r="A12" s="107" t="s">
        <v>174</v>
      </c>
      <c r="B12" s="107"/>
      <c r="C12" s="107"/>
      <c r="D12" s="107"/>
      <c r="E12" s="107"/>
      <c r="F12" s="107"/>
      <c r="G12" s="107"/>
    </row>
    <row r="13" spans="1:7" s="2" customFormat="1" x14ac:dyDescent="0.25">
      <c r="A13" s="105" t="s">
        <v>195</v>
      </c>
      <c r="B13" s="105"/>
      <c r="C13" s="105"/>
      <c r="D13" s="105"/>
      <c r="E13" s="105"/>
      <c r="F13" s="105"/>
      <c r="G13" s="105"/>
    </row>
    <row r="14" spans="1:7" s="2" customFormat="1" x14ac:dyDescent="0.25">
      <c r="A14" s="105"/>
      <c r="B14" s="105"/>
      <c r="C14" s="105"/>
      <c r="D14" s="105"/>
      <c r="E14" s="105"/>
      <c r="F14" s="105"/>
      <c r="G14" s="105"/>
    </row>
    <row r="15" spans="1:7" s="12" customFormat="1" ht="17.25" customHeight="1" x14ac:dyDescent="0.25">
      <c r="A15" s="8"/>
    </row>
    <row r="16" spans="1:7" s="12" customFormat="1" ht="17.25" customHeight="1" x14ac:dyDescent="0.25">
      <c r="A16" s="106" t="s">
        <v>67</v>
      </c>
      <c r="B16" s="106"/>
    </row>
    <row r="17" spans="1:15" s="12" customFormat="1" x14ac:dyDescent="0.25">
      <c r="A17" s="8" t="s">
        <v>52</v>
      </c>
      <c r="G17" s="13">
        <f>SUM(G$19:G$22)</f>
        <v>60000</v>
      </c>
      <c r="H17" s="13">
        <f>SUM(H$19:H$22)</f>
        <v>0</v>
      </c>
      <c r="I17" s="13">
        <f>SUM(I$19:I$22)</f>
        <v>0</v>
      </c>
    </row>
    <row r="18" spans="1:15" s="12" customFormat="1" ht="49.5" x14ac:dyDescent="0.25">
      <c r="A18" s="7" t="s">
        <v>20</v>
      </c>
      <c r="B18" s="7" t="s">
        <v>80</v>
      </c>
      <c r="C18" s="7" t="s">
        <v>2</v>
      </c>
      <c r="D18" s="7" t="s">
        <v>3</v>
      </c>
      <c r="E18" s="66" t="s">
        <v>82</v>
      </c>
      <c r="F18" s="66" t="s">
        <v>83</v>
      </c>
      <c r="G18" s="66" t="s">
        <v>50</v>
      </c>
      <c r="H18" s="66" t="s">
        <v>51</v>
      </c>
      <c r="I18" s="66" t="s">
        <v>8</v>
      </c>
      <c r="J18" s="7" t="s">
        <v>9</v>
      </c>
      <c r="K18" s="7" t="s">
        <v>10</v>
      </c>
      <c r="L18" s="7" t="s">
        <v>48</v>
      </c>
      <c r="M18" s="8"/>
      <c r="N18" s="8"/>
      <c r="O18" s="8"/>
    </row>
    <row r="19" spans="1:15" s="68" customFormat="1" ht="102.75" customHeight="1" x14ac:dyDescent="0.25">
      <c r="A19" s="71" t="s">
        <v>43</v>
      </c>
      <c r="B19" s="74" t="s">
        <v>54</v>
      </c>
      <c r="C19" s="68" t="s">
        <v>37</v>
      </c>
      <c r="G19" s="76">
        <v>60000</v>
      </c>
      <c r="I19" s="68" t="s">
        <v>189</v>
      </c>
    </row>
    <row r="20" spans="1:15" s="68" customFormat="1" ht="33" x14ac:dyDescent="0.25">
      <c r="A20" s="71"/>
      <c r="B20" s="74" t="s">
        <v>55</v>
      </c>
      <c r="C20" s="68" t="s">
        <v>188</v>
      </c>
    </row>
    <row r="21" spans="1:15" s="68" customFormat="1" ht="99" x14ac:dyDescent="0.25">
      <c r="A21" s="79" t="s">
        <v>44</v>
      </c>
      <c r="B21" s="74" t="s">
        <v>56</v>
      </c>
      <c r="G21" s="76"/>
      <c r="I21" s="68" t="s">
        <v>189</v>
      </c>
    </row>
    <row r="22" spans="1:15" s="68" customFormat="1" ht="33" x14ac:dyDescent="0.25">
      <c r="A22" s="67"/>
      <c r="B22" s="74" t="s">
        <v>57</v>
      </c>
      <c r="C22" s="68" t="s">
        <v>190</v>
      </c>
    </row>
    <row r="23" spans="1:15" x14ac:dyDescent="0.25">
      <c r="I23" s="68"/>
    </row>
    <row r="24" spans="1:15" x14ac:dyDescent="0.25">
      <c r="A24" s="10"/>
      <c r="B24" s="9"/>
      <c r="I24" s="68"/>
    </row>
    <row r="25" spans="1:15" x14ac:dyDescent="0.25">
      <c r="A25" s="10"/>
      <c r="B25" s="9"/>
      <c r="I25" s="68"/>
    </row>
    <row r="26" spans="1:15" x14ac:dyDescent="0.25">
      <c r="A26" s="10"/>
    </row>
    <row r="27" spans="1:15" x14ac:dyDescent="0.25">
      <c r="A27" s="10"/>
      <c r="B27" s="9"/>
    </row>
    <row r="28" spans="1:15" x14ac:dyDescent="0.25">
      <c r="B28" s="9"/>
    </row>
    <row r="29" spans="1:15" x14ac:dyDescent="0.25">
      <c r="B29" s="9"/>
    </row>
    <row r="30" spans="1:15" x14ac:dyDescent="0.25">
      <c r="B30" s="9"/>
    </row>
    <row r="31" spans="1:15" x14ac:dyDescent="0.25">
      <c r="B31" s="9"/>
    </row>
    <row r="32" spans="1:15" x14ac:dyDescent="0.25">
      <c r="B32" s="9"/>
    </row>
    <row r="33" spans="2:2" x14ac:dyDescent="0.25">
      <c r="B33" s="9"/>
    </row>
  </sheetData>
  <mergeCells count="15">
    <mergeCell ref="A16:B16"/>
    <mergeCell ref="A1:G1"/>
    <mergeCell ref="A2:G2"/>
    <mergeCell ref="A3:G3"/>
    <mergeCell ref="A4:G4"/>
    <mergeCell ref="A5:G5"/>
    <mergeCell ref="A13:G13"/>
    <mergeCell ref="A14:G14"/>
    <mergeCell ref="A12:G12"/>
    <mergeCell ref="A6:G6"/>
    <mergeCell ref="A7:G7"/>
    <mergeCell ref="A8:G8"/>
    <mergeCell ref="A10:G10"/>
    <mergeCell ref="A11:G11"/>
    <mergeCell ref="A9:G9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נתונים!$A$2:$A$6</xm:f>
          </x14:formula1>
          <xm:sqref>D19:D139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1"/>
  <sheetViews>
    <sheetView rightToLeft="1" tabSelected="1" topLeftCell="A4" workbookViewId="0">
      <selection activeCell="R16" sqref="R16"/>
    </sheetView>
  </sheetViews>
  <sheetFormatPr defaultColWidth="9" defaultRowHeight="15" x14ac:dyDescent="0.25"/>
  <cols>
    <col min="1" max="9" width="9" style="16"/>
    <col min="10" max="10" width="24.28515625" style="16" customWidth="1"/>
    <col min="11" max="16384" width="9" style="16"/>
  </cols>
  <sheetData>
    <row r="1" spans="3:19" s="34" customFormat="1" x14ac:dyDescent="0.25"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3:19" customFormat="1" ht="26.25" x14ac:dyDescent="0.25">
      <c r="C2" s="19" t="s">
        <v>68</v>
      </c>
      <c r="D2" s="19" t="s">
        <v>69</v>
      </c>
      <c r="E2" s="19" t="s">
        <v>84</v>
      </c>
      <c r="F2" s="19" t="s">
        <v>85</v>
      </c>
      <c r="G2" s="19" t="s">
        <v>68</v>
      </c>
      <c r="H2" s="19" t="s">
        <v>70</v>
      </c>
      <c r="I2" s="19" t="s">
        <v>84</v>
      </c>
      <c r="J2" s="19" t="s">
        <v>85</v>
      </c>
      <c r="K2" s="19" t="s">
        <v>68</v>
      </c>
      <c r="L2" s="19" t="s">
        <v>71</v>
      </c>
      <c r="M2" s="19" t="s">
        <v>84</v>
      </c>
      <c r="N2" s="19" t="s">
        <v>85</v>
      </c>
      <c r="O2" s="19" t="s">
        <v>68</v>
      </c>
      <c r="P2" s="19" t="s">
        <v>72</v>
      </c>
      <c r="Q2" s="19" t="s">
        <v>84</v>
      </c>
      <c r="R2" s="19" t="s">
        <v>85</v>
      </c>
      <c r="S2" s="19" t="s">
        <v>73</v>
      </c>
    </row>
    <row r="3" spans="3:19" customFormat="1" ht="38.25" x14ac:dyDescent="0.25">
      <c r="C3" s="59" t="s">
        <v>74</v>
      </c>
      <c r="D3" s="23">
        <v>227297.03703703708</v>
      </c>
      <c r="E3" s="23">
        <f>8665.06+9623.86</f>
        <v>18288.919999999998</v>
      </c>
      <c r="F3" s="23">
        <f>D3-E3</f>
        <v>209008.1170370371</v>
      </c>
      <c r="G3" s="24" t="s">
        <v>75</v>
      </c>
      <c r="H3" s="21">
        <v>28072</v>
      </c>
      <c r="I3" s="21">
        <f>8665.06+9623.86</f>
        <v>18288.919999999998</v>
      </c>
      <c r="J3" s="21">
        <f>H3-I3</f>
        <v>9783.0800000000017</v>
      </c>
      <c r="K3" s="25" t="s">
        <v>76</v>
      </c>
      <c r="L3" s="52">
        <v>30000</v>
      </c>
      <c r="M3" s="52"/>
      <c r="N3" s="52">
        <f>L3-M3</f>
        <v>30000</v>
      </c>
      <c r="O3" s="22" t="s">
        <v>77</v>
      </c>
      <c r="P3" s="60">
        <v>10000</v>
      </c>
      <c r="Q3" s="21"/>
      <c r="R3" s="21">
        <f>P3-Q3</f>
        <v>10000</v>
      </c>
      <c r="S3" s="26"/>
    </row>
    <row r="4" spans="3:19" customFormat="1" ht="38.25" x14ac:dyDescent="0.25">
      <c r="C4" s="59" t="s">
        <v>93</v>
      </c>
      <c r="D4" s="21">
        <v>25000</v>
      </c>
      <c r="E4" s="21"/>
      <c r="F4" s="23">
        <f t="shared" ref="F4:F13" si="0">D4-E4</f>
        <v>25000</v>
      </c>
      <c r="G4" s="24" t="s">
        <v>75</v>
      </c>
      <c r="H4" s="21">
        <v>171928</v>
      </c>
      <c r="I4" s="21"/>
      <c r="J4" s="21">
        <f t="shared" ref="J4:J13" si="1">H4-I4</f>
        <v>171928</v>
      </c>
      <c r="K4" s="20" t="s">
        <v>76</v>
      </c>
      <c r="L4" s="54">
        <v>30000</v>
      </c>
      <c r="M4" s="54"/>
      <c r="N4" s="52">
        <f t="shared" ref="N4:N13" si="2">L4-M4</f>
        <v>30000</v>
      </c>
      <c r="O4" s="26"/>
      <c r="P4" s="26"/>
      <c r="Q4" s="26"/>
      <c r="R4" s="21">
        <f t="shared" ref="R4:R13" si="3">P4-Q4</f>
        <v>0</v>
      </c>
      <c r="S4" s="26"/>
    </row>
    <row r="5" spans="3:19" customFormat="1" ht="26.25" x14ac:dyDescent="0.25">
      <c r="C5" s="59" t="s">
        <v>97</v>
      </c>
      <c r="D5" s="23">
        <v>10000</v>
      </c>
      <c r="E5" s="23"/>
      <c r="F5" s="23">
        <f t="shared" si="0"/>
        <v>10000</v>
      </c>
      <c r="G5" s="53" t="s">
        <v>94</v>
      </c>
      <c r="H5" s="21">
        <v>147000</v>
      </c>
      <c r="I5" s="21"/>
      <c r="J5" s="21">
        <f t="shared" si="1"/>
        <v>147000</v>
      </c>
      <c r="K5" s="26"/>
      <c r="L5" s="26"/>
      <c r="M5" s="26"/>
      <c r="N5" s="52">
        <f t="shared" si="2"/>
        <v>0</v>
      </c>
      <c r="O5" s="26"/>
      <c r="P5" s="26"/>
      <c r="Q5" s="26"/>
      <c r="R5" s="21">
        <f t="shared" si="3"/>
        <v>0</v>
      </c>
      <c r="S5" s="26"/>
    </row>
    <row r="6" spans="3:19" customFormat="1" ht="26.25" x14ac:dyDescent="0.25">
      <c r="C6" s="59" t="s">
        <v>95</v>
      </c>
      <c r="D6" s="23">
        <v>50000</v>
      </c>
      <c r="E6" s="23"/>
      <c r="F6" s="23">
        <f t="shared" si="0"/>
        <v>50000</v>
      </c>
      <c r="G6" s="53"/>
      <c r="H6" s="21"/>
      <c r="I6" s="21"/>
      <c r="J6" s="21">
        <f t="shared" si="1"/>
        <v>0</v>
      </c>
      <c r="K6" s="26"/>
      <c r="L6" s="26"/>
      <c r="M6" s="26"/>
      <c r="N6" s="52">
        <f t="shared" si="2"/>
        <v>0</v>
      </c>
      <c r="O6" s="26"/>
      <c r="P6" s="26"/>
      <c r="Q6" s="26"/>
      <c r="R6" s="21">
        <f t="shared" si="3"/>
        <v>0</v>
      </c>
      <c r="S6" s="26"/>
    </row>
    <row r="7" spans="3:19" customFormat="1" ht="26.25" x14ac:dyDescent="0.25">
      <c r="C7" s="59" t="s">
        <v>96</v>
      </c>
      <c r="D7" s="23">
        <v>50000</v>
      </c>
      <c r="E7" s="23"/>
      <c r="F7" s="23">
        <f t="shared" si="0"/>
        <v>50000</v>
      </c>
      <c r="G7" s="22"/>
      <c r="H7" s="21"/>
      <c r="I7" s="21"/>
      <c r="J7" s="21">
        <f t="shared" si="1"/>
        <v>0</v>
      </c>
      <c r="K7" s="26"/>
      <c r="L7" s="26"/>
      <c r="M7" s="26"/>
      <c r="N7" s="52">
        <f t="shared" si="2"/>
        <v>0</v>
      </c>
      <c r="O7" s="26"/>
      <c r="P7" s="26"/>
      <c r="Q7" s="26"/>
      <c r="R7" s="21">
        <f t="shared" si="3"/>
        <v>0</v>
      </c>
      <c r="S7" s="26"/>
    </row>
    <row r="8" spans="3:19" customFormat="1" ht="26.25" x14ac:dyDescent="0.25">
      <c r="C8" s="59" t="s">
        <v>91</v>
      </c>
      <c r="D8" s="61">
        <v>10333</v>
      </c>
      <c r="E8" s="61"/>
      <c r="F8" s="23">
        <f t="shared" si="0"/>
        <v>10333</v>
      </c>
      <c r="G8" s="24"/>
      <c r="H8" s="21"/>
      <c r="I8" s="21"/>
      <c r="J8" s="21">
        <f t="shared" si="1"/>
        <v>0</v>
      </c>
      <c r="K8" s="26"/>
      <c r="L8" s="26"/>
      <c r="M8" s="26"/>
      <c r="N8" s="52">
        <f t="shared" si="2"/>
        <v>0</v>
      </c>
      <c r="O8" s="26"/>
      <c r="P8" s="26"/>
      <c r="Q8" s="26"/>
      <c r="R8" s="21">
        <f t="shared" si="3"/>
        <v>0</v>
      </c>
      <c r="S8" s="26"/>
    </row>
    <row r="9" spans="3:19" customFormat="1" ht="26.25" x14ac:dyDescent="0.25">
      <c r="C9" s="59" t="s">
        <v>91</v>
      </c>
      <c r="D9" s="27">
        <v>89667</v>
      </c>
      <c r="E9" s="27"/>
      <c r="F9" s="23">
        <f t="shared" si="0"/>
        <v>89667</v>
      </c>
      <c r="G9" s="26"/>
      <c r="H9" s="26"/>
      <c r="I9" s="26"/>
      <c r="J9" s="21">
        <f t="shared" si="1"/>
        <v>0</v>
      </c>
      <c r="K9" s="26"/>
      <c r="L9" s="26"/>
      <c r="M9" s="26"/>
      <c r="N9" s="52">
        <f t="shared" si="2"/>
        <v>0</v>
      </c>
      <c r="O9" s="26"/>
      <c r="P9" s="26"/>
      <c r="Q9" s="26"/>
      <c r="R9" s="21">
        <f t="shared" si="3"/>
        <v>0</v>
      </c>
      <c r="S9" s="26"/>
    </row>
    <row r="10" spans="3:19" customFormat="1" ht="26.25" x14ac:dyDescent="0.25">
      <c r="C10" s="59" t="s">
        <v>90</v>
      </c>
      <c r="D10" s="23">
        <v>50000</v>
      </c>
      <c r="E10" s="23"/>
      <c r="F10" s="23">
        <f t="shared" si="0"/>
        <v>50000</v>
      </c>
      <c r="G10" s="26"/>
      <c r="H10" s="26"/>
      <c r="I10" s="26"/>
      <c r="J10" s="21">
        <f t="shared" si="1"/>
        <v>0</v>
      </c>
      <c r="K10" s="26"/>
      <c r="L10" s="26"/>
      <c r="M10" s="26"/>
      <c r="N10" s="52">
        <f t="shared" si="2"/>
        <v>0</v>
      </c>
      <c r="O10" s="26"/>
      <c r="P10" s="26"/>
      <c r="Q10" s="26"/>
      <c r="R10" s="21">
        <f t="shared" si="3"/>
        <v>0</v>
      </c>
      <c r="S10" s="26"/>
    </row>
    <row r="11" spans="3:19" customFormat="1" x14ac:dyDescent="0.25">
      <c r="C11" s="62" t="s">
        <v>73</v>
      </c>
      <c r="D11" s="63">
        <f>SUM(D3:D10)</f>
        <v>512297.03703703708</v>
      </c>
      <c r="E11" s="63"/>
      <c r="F11" s="23">
        <f t="shared" si="0"/>
        <v>512297.03703703708</v>
      </c>
      <c r="G11" s="63"/>
      <c r="H11" s="63">
        <f>SUM(H3:H10)</f>
        <v>347000</v>
      </c>
      <c r="I11" s="63"/>
      <c r="J11" s="21">
        <f t="shared" si="1"/>
        <v>347000</v>
      </c>
      <c r="K11" s="63"/>
      <c r="L11" s="63">
        <f>SUM(L3:L10)</f>
        <v>60000</v>
      </c>
      <c r="M11" s="63"/>
      <c r="N11" s="52">
        <f t="shared" si="2"/>
        <v>60000</v>
      </c>
      <c r="O11" s="63"/>
      <c r="P11" s="63">
        <f>SUM(P3:P10)</f>
        <v>10000</v>
      </c>
      <c r="Q11" s="63"/>
      <c r="R11" s="21">
        <f t="shared" si="3"/>
        <v>10000</v>
      </c>
      <c r="S11" s="57">
        <v>929297.03703703708</v>
      </c>
    </row>
    <row r="12" spans="3:19" customFormat="1" x14ac:dyDescent="0.25">
      <c r="C12" s="62" t="s">
        <v>86</v>
      </c>
      <c r="D12" s="27">
        <v>1572.1317287060665</v>
      </c>
      <c r="E12" s="27"/>
      <c r="F12" s="23">
        <f t="shared" si="0"/>
        <v>1572.1317287060665</v>
      </c>
      <c r="G12" s="27"/>
      <c r="H12" s="27"/>
      <c r="I12" s="27"/>
      <c r="J12" s="21">
        <f t="shared" si="1"/>
        <v>0</v>
      </c>
      <c r="K12" s="27"/>
      <c r="L12" s="27">
        <v>0</v>
      </c>
      <c r="M12" s="27"/>
      <c r="N12" s="52">
        <f t="shared" si="2"/>
        <v>0</v>
      </c>
      <c r="O12" s="26"/>
      <c r="P12" s="23">
        <v>0</v>
      </c>
      <c r="Q12" s="23"/>
      <c r="R12" s="21">
        <f t="shared" si="3"/>
        <v>0</v>
      </c>
      <c r="S12" s="57"/>
    </row>
    <row r="13" spans="3:19" customFormat="1" x14ac:dyDescent="0.25">
      <c r="C13" s="19" t="s">
        <v>79</v>
      </c>
      <c r="D13" s="55">
        <f>D11+D12</f>
        <v>513869.16876574315</v>
      </c>
      <c r="E13" s="55"/>
      <c r="F13" s="56">
        <f t="shared" si="0"/>
        <v>513869.16876574315</v>
      </c>
      <c r="G13" s="18"/>
      <c r="H13" s="55">
        <f>SUM(H11:H12)</f>
        <v>347000</v>
      </c>
      <c r="I13" s="55">
        <f>SUM(I3:I12)</f>
        <v>18288.919999999998</v>
      </c>
      <c r="J13" s="28">
        <f t="shared" si="1"/>
        <v>328711.08</v>
      </c>
      <c r="K13" s="18"/>
      <c r="L13" s="55">
        <f>SUM(L11:L12)</f>
        <v>60000</v>
      </c>
      <c r="M13" s="55"/>
      <c r="N13" s="56">
        <f t="shared" si="2"/>
        <v>60000</v>
      </c>
      <c r="O13" s="18"/>
      <c r="P13" s="55">
        <f>SUM(P11:P12)</f>
        <v>10000</v>
      </c>
      <c r="Q13" s="55"/>
      <c r="R13" s="28">
        <f t="shared" si="3"/>
        <v>10000</v>
      </c>
      <c r="S13" s="64">
        <f>+D13+H13+L13+P13</f>
        <v>930869.16876574315</v>
      </c>
    </row>
    <row r="14" spans="3:19" customFormat="1" x14ac:dyDescent="0.25">
      <c r="C14" s="1" t="s">
        <v>85</v>
      </c>
      <c r="S14" s="29">
        <f>F13+J13+N13+R13</f>
        <v>912580.2487657431</v>
      </c>
    </row>
    <row r="15" spans="3:19" s="34" customFormat="1" x14ac:dyDescent="0.25">
      <c r="C15" s="35"/>
      <c r="D15" s="36"/>
      <c r="E15" s="36"/>
      <c r="F15" s="37"/>
      <c r="G15" s="42"/>
      <c r="H15" s="36"/>
      <c r="I15" s="36"/>
      <c r="J15" s="38"/>
      <c r="K15" s="35"/>
      <c r="L15" s="36"/>
      <c r="M15" s="36"/>
      <c r="N15" s="36"/>
      <c r="O15" s="39"/>
      <c r="P15" s="36"/>
      <c r="Q15" s="36"/>
      <c r="R15" s="36"/>
      <c r="S15" s="40"/>
    </row>
    <row r="16" spans="3:19" s="34" customFormat="1" x14ac:dyDescent="0.25">
      <c r="C16" s="35"/>
      <c r="D16" s="36"/>
      <c r="E16" s="36"/>
      <c r="F16" s="37"/>
      <c r="G16" s="42"/>
      <c r="H16" s="36"/>
      <c r="I16" s="36"/>
      <c r="J16" s="38"/>
      <c r="K16" s="35"/>
      <c r="L16" s="36"/>
      <c r="M16" s="36"/>
      <c r="N16" s="36"/>
      <c r="O16" s="39"/>
      <c r="P16" s="36"/>
      <c r="Q16" s="36"/>
      <c r="R16" s="36" t="s">
        <v>240</v>
      </c>
      <c r="S16" s="40"/>
    </row>
    <row r="17" spans="3:19" s="34" customFormat="1" x14ac:dyDescent="0.25">
      <c r="C17" s="35"/>
      <c r="D17" s="41"/>
      <c r="E17" s="41"/>
      <c r="F17" s="37"/>
      <c r="G17" s="42"/>
      <c r="H17" s="36"/>
      <c r="I17" s="43"/>
      <c r="J17" s="38"/>
      <c r="L17" s="36"/>
      <c r="M17" s="36"/>
      <c r="N17" s="36"/>
      <c r="O17" s="44"/>
      <c r="P17" s="44"/>
      <c r="Q17" s="44"/>
      <c r="R17" s="36"/>
      <c r="S17" s="40"/>
    </row>
    <row r="18" spans="3:19" s="34" customFormat="1" x14ac:dyDescent="0.25">
      <c r="C18" s="39"/>
      <c r="D18" s="41"/>
      <c r="E18" s="41"/>
      <c r="F18" s="37"/>
      <c r="G18" s="41"/>
      <c r="H18" s="41"/>
      <c r="I18" s="41"/>
      <c r="J18" s="38"/>
      <c r="K18" s="41"/>
      <c r="L18" s="45"/>
      <c r="M18" s="45"/>
      <c r="N18" s="36"/>
      <c r="O18" s="41"/>
      <c r="P18" s="41"/>
      <c r="Q18" s="41"/>
      <c r="R18" s="36"/>
      <c r="S18" s="46"/>
    </row>
    <row r="19" spans="3:19" s="34" customFormat="1" x14ac:dyDescent="0.25">
      <c r="C19" s="39"/>
      <c r="D19" s="47"/>
      <c r="E19" s="47"/>
      <c r="F19" s="37"/>
      <c r="G19" s="47"/>
      <c r="H19" s="47"/>
      <c r="I19" s="47"/>
      <c r="J19" s="38"/>
      <c r="K19" s="47"/>
      <c r="L19" s="41"/>
      <c r="M19" s="41"/>
      <c r="N19" s="36"/>
      <c r="O19" s="47"/>
      <c r="P19" s="47"/>
      <c r="Q19" s="47"/>
      <c r="R19" s="36"/>
      <c r="S19" s="46"/>
    </row>
    <row r="20" spans="3:19" s="34" customFormat="1" x14ac:dyDescent="0.25">
      <c r="C20" s="39"/>
      <c r="D20" s="46"/>
      <c r="E20" s="46"/>
      <c r="F20" s="37"/>
      <c r="G20" s="39"/>
      <c r="H20" s="48"/>
      <c r="I20" s="48"/>
      <c r="J20" s="38"/>
      <c r="K20" s="39"/>
      <c r="L20" s="49"/>
      <c r="M20" s="49"/>
      <c r="N20" s="36"/>
      <c r="O20" s="39"/>
      <c r="P20" s="49"/>
      <c r="Q20" s="49"/>
      <c r="R20" s="36"/>
      <c r="S20" s="46"/>
    </row>
    <row r="21" spans="3:19" s="34" customFormat="1" x14ac:dyDescent="0.25">
      <c r="C21" s="50"/>
      <c r="S21" s="5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rightToLeft="1" workbookViewId="0">
      <selection activeCell="I8" sqref="I8"/>
    </sheetView>
  </sheetViews>
  <sheetFormatPr defaultRowHeight="15" x14ac:dyDescent="0.25"/>
  <cols>
    <col min="1" max="1" width="12.28515625" customWidth="1"/>
  </cols>
  <sheetData>
    <row r="1" spans="1:10" ht="63.75" x14ac:dyDescent="0.25">
      <c r="A1" s="99" t="s">
        <v>229</v>
      </c>
      <c r="B1" s="99" t="s">
        <v>230</v>
      </c>
      <c r="C1" s="99" t="s">
        <v>231</v>
      </c>
      <c r="D1" s="99" t="s">
        <v>232</v>
      </c>
      <c r="E1" s="99" t="s">
        <v>233</v>
      </c>
      <c r="F1" s="99" t="s">
        <v>234</v>
      </c>
      <c r="G1" s="99" t="s">
        <v>235</v>
      </c>
      <c r="H1" s="99" t="s">
        <v>236</v>
      </c>
      <c r="I1" s="99" t="s">
        <v>237</v>
      </c>
      <c r="J1" s="99" t="s">
        <v>238</v>
      </c>
    </row>
    <row r="2" spans="1:10" x14ac:dyDescent="0.25">
      <c r="A2" s="100" t="s">
        <v>239</v>
      </c>
      <c r="B2" s="101">
        <v>2191</v>
      </c>
      <c r="C2" s="101">
        <v>592</v>
      </c>
      <c r="D2" s="101">
        <v>2064</v>
      </c>
      <c r="E2" s="101">
        <v>1491</v>
      </c>
      <c r="F2" s="101">
        <v>240</v>
      </c>
      <c r="G2" s="101">
        <v>84</v>
      </c>
      <c r="H2" s="102"/>
      <c r="I2" s="102"/>
      <c r="J2" s="103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רשות</vt:lpstr>
      <vt:lpstr>מסגרות</vt:lpstr>
      <vt:lpstr>הורים</vt:lpstr>
      <vt:lpstr>אנשי מקצוע</vt:lpstr>
      <vt:lpstr>תקציב מאושר</vt:lpstr>
      <vt:lpstr>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Noga Yogev</cp:lastModifiedBy>
  <dcterms:created xsi:type="dcterms:W3CDTF">2019-07-31T14:03:17Z</dcterms:created>
  <dcterms:modified xsi:type="dcterms:W3CDTF">2019-09-19T14:16:12Z</dcterms:modified>
</cp:coreProperties>
</file>